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ane.mesquita\TJEPA\SAEO - General\8-CNJ\6.1-CNJ - RESOLUÇÃO 195 - QDD e MDEO\2021\"/>
    </mc:Choice>
  </mc:AlternateContent>
  <bookViews>
    <workbookView xWindow="0" yWindow="0" windowWidth="28800" windowHeight="11445"/>
  </bookViews>
  <sheets>
    <sheet name="QDD 2021 - LOA" sheetId="1" r:id="rId1"/>
  </sheets>
  <definedNames>
    <definedName name="_xlnm.Print_Area" localSheetId="0">'QDD 2021 - LOA'!$A$1:$N$162</definedName>
    <definedName name="_xlnm.Print_Titles" localSheetId="0">'QDD 2021 - LOA'!$1:$15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8" i="1" l="1"/>
  <c r="K157" i="1"/>
  <c r="M156" i="1" l="1"/>
  <c r="M157" i="1" s="1"/>
  <c r="M158" i="1" s="1"/>
  <c r="L156" i="1"/>
  <c r="L157" i="1" s="1"/>
  <c r="L158" i="1" s="1"/>
  <c r="K156" i="1"/>
  <c r="N155" i="1"/>
  <c r="N154" i="1"/>
  <c r="N156" i="1" s="1"/>
  <c r="M153" i="1"/>
  <c r="L153" i="1"/>
  <c r="K153" i="1"/>
  <c r="N152" i="1"/>
  <c r="N153" i="1" s="1"/>
  <c r="N157" i="1" s="1"/>
  <c r="N158" i="1" s="1"/>
  <c r="N151" i="1"/>
  <c r="M143" i="1"/>
  <c r="M146" i="1" s="1"/>
  <c r="L143" i="1"/>
  <c r="L146" i="1" s="1"/>
  <c r="K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143" i="1" s="1"/>
  <c r="N71" i="1"/>
  <c r="M70" i="1"/>
  <c r="M145" i="1" s="1"/>
  <c r="L70" i="1"/>
  <c r="L145" i="1" s="1"/>
  <c r="K70" i="1"/>
  <c r="K144" i="1" s="1"/>
  <c r="N69" i="1"/>
  <c r="N68" i="1"/>
  <c r="N67" i="1"/>
  <c r="N66" i="1"/>
  <c r="N65" i="1"/>
  <c r="N64" i="1"/>
  <c r="N63" i="1"/>
  <c r="N70" i="1" s="1"/>
  <c r="M60" i="1"/>
  <c r="M61" i="1" s="1"/>
  <c r="L60" i="1"/>
  <c r="L61" i="1" s="1"/>
  <c r="K60" i="1"/>
  <c r="K146" i="1" s="1"/>
  <c r="N59" i="1"/>
  <c r="N58" i="1"/>
  <c r="N57" i="1"/>
  <c r="N56" i="1"/>
  <c r="N55" i="1"/>
  <c r="N54" i="1"/>
  <c r="N53" i="1"/>
  <c r="N52" i="1"/>
  <c r="N51" i="1"/>
  <c r="N50" i="1"/>
  <c r="N49" i="1"/>
  <c r="N60" i="1" s="1"/>
  <c r="M48" i="1"/>
  <c r="L48" i="1"/>
  <c r="K48" i="1"/>
  <c r="K145" i="1" s="1"/>
  <c r="K147" i="1" s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48" i="1" s="1"/>
  <c r="N144" i="1" l="1"/>
  <c r="M147" i="1"/>
  <c r="L147" i="1"/>
  <c r="N61" i="1"/>
  <c r="N145" i="1"/>
  <c r="N147" i="1" s="1"/>
  <c r="N146" i="1"/>
  <c r="K61" i="1"/>
  <c r="L144" i="1"/>
  <c r="M144" i="1"/>
</calcChain>
</file>

<file path=xl/sharedStrings.xml><?xml version="1.0" encoding="utf-8"?>
<sst xmlns="http://schemas.openxmlformats.org/spreadsheetml/2006/main" count="1283" uniqueCount="228">
  <si>
    <t>PODER JUDICIÁRIO</t>
  </si>
  <si>
    <t>ÓRGÃO: TRIBUNAL DE JUSTIÇA DO ESTADO DO PARÁ</t>
  </si>
  <si>
    <t>QUADRO DE DETALHAMENTO DA DESPESA - QDD/2021</t>
  </si>
  <si>
    <t xml:space="preserve">  Distribuição dos recursos entre os graus de jurisdição (RESOLUÇÃO 195 CNJ, art. 4º)</t>
  </si>
  <si>
    <t>Classificação Orçamentária</t>
  </si>
  <si>
    <t>Dotação distribuída</t>
  </si>
  <si>
    <t>Unidade Orçamentária</t>
  </si>
  <si>
    <t>Função e Subfunção
(Código)</t>
  </si>
  <si>
    <t xml:space="preserve">Programa, Ação e Subtítulo
(Código) </t>
  </si>
  <si>
    <t xml:space="preserve">Descrição </t>
  </si>
  <si>
    <t>Esfera</t>
  </si>
  <si>
    <t>Fonte</t>
  </si>
  <si>
    <t>GND</t>
  </si>
  <si>
    <t>1º Grau</t>
  </si>
  <si>
    <t>2º Grau</t>
  </si>
  <si>
    <t>1º e 2º Graus (1)</t>
  </si>
  <si>
    <t>Total</t>
  </si>
  <si>
    <t>Código</t>
  </si>
  <si>
    <t>Descrição</t>
  </si>
  <si>
    <t>Programa</t>
  </si>
  <si>
    <t>Ação e Subtítulo</t>
  </si>
  <si>
    <t>A</t>
  </si>
  <si>
    <t>B</t>
  </si>
  <si>
    <t>C</t>
  </si>
  <si>
    <t>D=A+B+C</t>
  </si>
  <si>
    <t>ORÇAMENTO FISCAL</t>
  </si>
  <si>
    <t>Dotações para despesas obrigatórias (2)</t>
  </si>
  <si>
    <t>04101</t>
  </si>
  <si>
    <t>Tribunal de Justiça do Estado do Pará</t>
  </si>
  <si>
    <t>02 / 122</t>
  </si>
  <si>
    <t>1421 / 6853</t>
  </si>
  <si>
    <t>Manutenção da Gestão do Poder Judiciário</t>
  </si>
  <si>
    <t xml:space="preserve">Administração de Recursos Humanos dos Servidores do Poder Judiciário - 1º Grau </t>
  </si>
  <si>
    <t>1</t>
  </si>
  <si>
    <t>0101</t>
  </si>
  <si>
    <t>Recursos Ordinários</t>
  </si>
  <si>
    <t>3</t>
  </si>
  <si>
    <t>0112</t>
  </si>
  <si>
    <t>Receita Patrimonial - Outros Poderes</t>
  </si>
  <si>
    <t>1421 / 6854</t>
  </si>
  <si>
    <t>Administração de Recursos Humanos dos Servidores  do Poder Judiciário - 2º Grau</t>
  </si>
  <si>
    <t>1421 / 6855</t>
  </si>
  <si>
    <t>Administração de Recursos Humanos dos Servidores do Poder Judiciário - Apoio Indireto à Atividade Judicante</t>
  </si>
  <si>
    <t>1421 / 8189</t>
  </si>
  <si>
    <t>Administração de Recursos Humanos da Magistratura – 1º Grau</t>
  </si>
  <si>
    <t>1421 / 8190</t>
  </si>
  <si>
    <t>Administração de Recursos Humanos da Magistratura – 2º Grau</t>
  </si>
  <si>
    <t>1421 / 8191</t>
  </si>
  <si>
    <t>Administração de Recursos Humanos dos Magistrados e Servidores do Poder Judiciário - Justiça Militar</t>
  </si>
  <si>
    <t>1421 / 8598</t>
  </si>
  <si>
    <t>Pagamento de Obrigações Patronais dos Servidores Inativos e Pensionistas do Poder Judiciário Estadual</t>
  </si>
  <si>
    <t>1421 / 8719</t>
  </si>
  <si>
    <t>Pagamento de Obrigações Patronais dos Magistrados Inativos e Pensionistas do Poder Judiciário Estadual</t>
  </si>
  <si>
    <t>02 / 302</t>
  </si>
  <si>
    <t>1421 / 6844</t>
  </si>
  <si>
    <t>Contribuição do Poder Judiciário ao Plano de Assistência à Saúde - 1º Grau</t>
  </si>
  <si>
    <t>1421 / 6845</t>
  </si>
  <si>
    <t>Contribuição do Poder Judiciário ao Plano de Assistência à Saúde - 2º Grau</t>
  </si>
  <si>
    <t>1421 / 6846</t>
  </si>
  <si>
    <t>Contribuição do Poder Judiciário ao Plano de Assistência à Saúde – Apoio Indireto à Atividade Judicante</t>
  </si>
  <si>
    <t>02 / 331</t>
  </si>
  <si>
    <t>1421 / 6847</t>
  </si>
  <si>
    <t>Concessão de Auxílio Alimentação aos Servidores - 1º Grau</t>
  </si>
  <si>
    <t>1421 / 6848</t>
  </si>
  <si>
    <t>Concessão de Auxílio Alimentação aos Servidores - 2º Grau</t>
  </si>
  <si>
    <t>1421 / 6849</t>
  </si>
  <si>
    <t>Concessão de Auxílio Alimentação - Apoio Indireto à Atividade Judicante</t>
  </si>
  <si>
    <t>1421 / 6850</t>
  </si>
  <si>
    <t>Concessão de Auxílio Transporte - 1º Grau</t>
  </si>
  <si>
    <t>1421 / 6851</t>
  </si>
  <si>
    <t>Concessão de Auxílio Transporte - 2º Grau</t>
  </si>
  <si>
    <t>1421 / 6852</t>
  </si>
  <si>
    <t>Concessão de Auxílio Transporte - Apoio Indireto à Atividade Judicante</t>
  </si>
  <si>
    <t>1421 / 8717</t>
  </si>
  <si>
    <t>Concessão de Auxílio Alimentação aos Magistrados - 1º Grau</t>
  </si>
  <si>
    <t>1421 / 8718</t>
  </si>
  <si>
    <t>Concessão de Auxílio Alimentação aos Magistrados - 2º Grau</t>
  </si>
  <si>
    <t>Total das dotações para despesas obrigatórias da UG 04101</t>
  </si>
  <si>
    <t>04102</t>
  </si>
  <si>
    <t>Tribunal de Justiça do Estado - FRJ</t>
  </si>
  <si>
    <t>1421 / 8666</t>
  </si>
  <si>
    <t>0118</t>
  </si>
  <si>
    <t>Rec. Próp. Fundo Reapar.  Judic. - FRJ</t>
  </si>
  <si>
    <t>1421 / 8667</t>
  </si>
  <si>
    <t>1421 / 8668</t>
  </si>
  <si>
    <t>1421 / 8684</t>
  </si>
  <si>
    <t>1421 / 8660</t>
  </si>
  <si>
    <t>1421 / 8661</t>
  </si>
  <si>
    <t>1421 / 8662</t>
  </si>
  <si>
    <t>1421 / 8663</t>
  </si>
  <si>
    <t>1421 / 8664</t>
  </si>
  <si>
    <t>1421 / 8665</t>
  </si>
  <si>
    <t>Concessão de  Auxílio Alimentação - Apoio Indireto à Atividade Judicante</t>
  </si>
  <si>
    <t>1421 / 8735</t>
  </si>
  <si>
    <t>Total das dotações para despesas obrigatórias da UG 04102</t>
  </si>
  <si>
    <t>Total geral das dotações para despesas obrigatórias do Tribunal de Justiça do Estado do Pará</t>
  </si>
  <si>
    <t xml:space="preserve">Dotações para despesas discricionárias </t>
  </si>
  <si>
    <t>02 / 061</t>
  </si>
  <si>
    <t>1417 / 8176</t>
  </si>
  <si>
    <t xml:space="preserve">Atuação Jurisdicional </t>
  </si>
  <si>
    <t>Implementação do Programa de Segurança e Acesso aos Prédios do Poder Judiciário - 1º Grau</t>
  </si>
  <si>
    <t>1417 / 8178</t>
  </si>
  <si>
    <t>Implementação do Programa de Segurança e Acesso aos Prédios do Poder Judiciário - Apoio Ind. à Ativ. Judicante</t>
  </si>
  <si>
    <t>1417 / 8726</t>
  </si>
  <si>
    <t>Implementação do Registro Civil pelos Ofícios de Cidadania</t>
  </si>
  <si>
    <t>0128</t>
  </si>
  <si>
    <t xml:space="preserve">Rec. Próp. do Fundo de Apoio ao Reg. Civil </t>
  </si>
  <si>
    <t>4</t>
  </si>
  <si>
    <t>1421 / 8195</t>
  </si>
  <si>
    <t>Operacion. das Ações Admin. do Poder judic.  Apoio Ind. à Ativ. Jud.</t>
  </si>
  <si>
    <t>Total das dotações para despesas discricionárias da UG 04101</t>
  </si>
  <si>
    <t>1417 / 7639</t>
  </si>
  <si>
    <t>Ampliação da Infraestrutura Física do Poder Judiciário - 1º Grau</t>
  </si>
  <si>
    <t>5</t>
  </si>
  <si>
    <t>1417 / 7640</t>
  </si>
  <si>
    <t>Ampliação da Infraestrutura Física do Poder Judiciário - 2º Grau</t>
  </si>
  <si>
    <t xml:space="preserve">1417 / 7641 </t>
  </si>
  <si>
    <t>Ampliação da Infraestrutura Física do Poder Judiciário - Apoio Indireto à Atividade Judicante</t>
  </si>
  <si>
    <t>1417 / 7651</t>
  </si>
  <si>
    <t>Modernização do Sistema de Precatórios</t>
  </si>
  <si>
    <t>1417 / 8626</t>
  </si>
  <si>
    <t>Operacionalização das Ações Voltadas à Criança e ao Adolescente</t>
  </si>
  <si>
    <t>1417 / 8628</t>
  </si>
  <si>
    <t xml:space="preserve">Implementação das Ações da Corregedoria das Comarcas da RMB e Interior </t>
  </si>
  <si>
    <t>1417 / 8631</t>
  </si>
  <si>
    <t>Implementação das Ações da Justiça Criminal</t>
  </si>
  <si>
    <t>1417 / 8642</t>
  </si>
  <si>
    <t>Implementação de Ações da Área Socioambiental</t>
  </si>
  <si>
    <t>1417 / 8644</t>
  </si>
  <si>
    <t>Reforma e Manutenção de Prédios do Poder Judiciário - 1º Grau</t>
  </si>
  <si>
    <t>1417 / 8645</t>
  </si>
  <si>
    <t>Reforma e Manutenção de Prédios do Poder Judiciário - 2º Grau</t>
  </si>
  <si>
    <t>1417 / 8646</t>
  </si>
  <si>
    <t>Reforma e Manutenção de Prédios do Poder Judiciário - Apoio Indireto à Atividade Judicante</t>
  </si>
  <si>
    <t>1417 / 8647</t>
  </si>
  <si>
    <t>1417 / 8648</t>
  </si>
  <si>
    <t>Implementação do Programa de Segurança e Acesso aos Prédios do Poder Judiciário - 2º Grau</t>
  </si>
  <si>
    <t>1417 / 8649</t>
  </si>
  <si>
    <t>Implementação do Programa de Segurança e Acesso aos Prédios do Poder Judiciário - Apoio Ind. à Ativ. Jud.</t>
  </si>
  <si>
    <t>1417 / 8654</t>
  </si>
  <si>
    <t>Aparelhamento das Unidades Judiciárias - 1º Grau</t>
  </si>
  <si>
    <t>0123</t>
  </si>
  <si>
    <t>Recursos Proven. de Alienação de Bens</t>
  </si>
  <si>
    <t>1417 / 8655</t>
  </si>
  <si>
    <t>Aparelhamento das Unidades Judiciárias - 2º Grau</t>
  </si>
  <si>
    <t>1417 / 8656</t>
  </si>
  <si>
    <t>Aparelhamento das Unidades Judiciárias - Apoio Indireto à Atividade Judicante</t>
  </si>
  <si>
    <t>1417 / 8720</t>
  </si>
  <si>
    <t>Promoção de Ações para Resolução de Conflitos</t>
  </si>
  <si>
    <t>1417 / 8725</t>
  </si>
  <si>
    <t>Otimização da Gestão da Informação e Memória do Poder Judiciário</t>
  </si>
  <si>
    <t>1417 / 8727</t>
  </si>
  <si>
    <t>Promoção de Ações de Cidadania e Direitos</t>
  </si>
  <si>
    <t>1417 / 8722</t>
  </si>
  <si>
    <t>Promoção da Política de Saúde de Magistrados e Servidores</t>
  </si>
  <si>
    <t>1417 / 8723</t>
  </si>
  <si>
    <t>Fortalecimento da Gestão das Unidades Administrativas e Judiciais</t>
  </si>
  <si>
    <t>1421 / 8716</t>
  </si>
  <si>
    <t>Operacionalização das Ações Administrativas da Escola Judicial - EJ</t>
  </si>
  <si>
    <t>1421 / 8659</t>
  </si>
  <si>
    <t>Operacionalização das Ações Administrativas do Poder Judiciário - 1º Grau</t>
  </si>
  <si>
    <t>1421 / 8669</t>
  </si>
  <si>
    <t xml:space="preserve">Operacionalização das Ações Administrativas do Poder Judiciário - 2º Grau </t>
  </si>
  <si>
    <t>1421 / 8670</t>
  </si>
  <si>
    <t>Operacionalização das Ações Administrativas do Poder Judiciário - Apoio Indireto à Atividade Judicante</t>
  </si>
  <si>
    <t>1421 / 8685</t>
  </si>
  <si>
    <t>Operacionalização das Ações Administrativas do Poder Judiciário - Justiça Militar</t>
  </si>
  <si>
    <t>Operacionalização das Ações Administrativas da Justiça Militar</t>
  </si>
  <si>
    <t>02 / 126</t>
  </si>
  <si>
    <t>1417 / 8651</t>
  </si>
  <si>
    <t xml:space="preserve">Atualização Expansão e Manutenção da Infraestrutura de Tecnologia do Poder Judiciário - 1º Grau </t>
  </si>
  <si>
    <t>1417 / 8652</t>
  </si>
  <si>
    <t xml:space="preserve">Atualização Expansão e Manutenção da Infraestrutura de Tecnologia do Poder Judiciário - 2º Grau </t>
  </si>
  <si>
    <t>1417 / 8653</t>
  </si>
  <si>
    <t>Atualização Expansão e Manutenção da Infraestrutura de Tecnologia do Poder Judiciário - Apoio Ind. à Ativ. Jud.</t>
  </si>
  <si>
    <t xml:space="preserve">Atualização Expansão e Manutenção da Infraestrutura de Tecnologia do Poder Judiciário - Apoio </t>
  </si>
  <si>
    <t>02 / 128</t>
  </si>
  <si>
    <t>1417 / 8164</t>
  </si>
  <si>
    <t>Capacitação de Magistrados e Servidores - 1º Grau</t>
  </si>
  <si>
    <t>1417 / 8165</t>
  </si>
  <si>
    <t>Capacitação de Magistrados e Servidores  - 2º Grau</t>
  </si>
  <si>
    <t>1417 / 8721</t>
  </si>
  <si>
    <t>Capacitação de Servidores - Apoio Indireto à Atividade Judicante</t>
  </si>
  <si>
    <t>1417 / 8724</t>
  </si>
  <si>
    <t>Participação em Eventos Institucionais</t>
  </si>
  <si>
    <t>0106</t>
  </si>
  <si>
    <t>Rec. Prov. Transf. - Convênios e Outros</t>
  </si>
  <si>
    <t>02 / 129</t>
  </si>
  <si>
    <t>1417 / 8639</t>
  </si>
  <si>
    <t>Fiscalização das Receitas do Fundo de Reaparelhamento do Judiciário (FRJ)</t>
  </si>
  <si>
    <t>02 / 131</t>
  </si>
  <si>
    <t>1417 / 8632</t>
  </si>
  <si>
    <t xml:space="preserve">Implementação das Ações de Comunicação e Publicidade </t>
  </si>
  <si>
    <t>1421 / 8657</t>
  </si>
  <si>
    <t>Assistência  Médica e Odontológica</t>
  </si>
  <si>
    <t>Total das dotações para despesas discricionárias da UG 04102</t>
  </si>
  <si>
    <t>Total geral das dotações para despesas discricionárias do Tribunal de Justiça do Estado do Pará</t>
  </si>
  <si>
    <t>Total Geral UG 04101</t>
  </si>
  <si>
    <t>Total Geral UG 04102</t>
  </si>
  <si>
    <t>Total Geral do Tribunal de Justiça do Estado do Pará</t>
  </si>
  <si>
    <t xml:space="preserve">ORÇAMENTO DA SEGURIDADE SOCIAL </t>
  </si>
  <si>
    <t>84202</t>
  </si>
  <si>
    <t>Fundo Financeiro de Previdência do Estado do Pará</t>
  </si>
  <si>
    <t>09 / 272</t>
  </si>
  <si>
    <t>0001 / 9056</t>
  </si>
  <si>
    <t>Previdêcia Estadual</t>
  </si>
  <si>
    <t>Encargos com a Previdência Social dos Servidores do TJE - FINANPREV</t>
  </si>
  <si>
    <t>2</t>
  </si>
  <si>
    <t>0254</t>
  </si>
  <si>
    <t>Rec. Próp. Fundo Fin. Prev. Estado Pará - Servidor</t>
  </si>
  <si>
    <t>0258</t>
  </si>
  <si>
    <t>Rec. Próp. Fundo Fin. Prev. Estado Pará - Patronal</t>
  </si>
  <si>
    <t>Total das dotações para despesas obrigatórias da UG 84202</t>
  </si>
  <si>
    <t>84203</t>
  </si>
  <si>
    <t>Fundo Previdenciário do Estado do Pará</t>
  </si>
  <si>
    <t>0001 / 9057</t>
  </si>
  <si>
    <t>Encargos com a Previdência Social dos Servidores do TJE - FUNPREV</t>
  </si>
  <si>
    <t>Total das dotações para despesas obrigatórias da UG 84203</t>
  </si>
  <si>
    <t>Total geral das dotações para despesas obrigatórias do IGEPREV do TJE</t>
  </si>
  <si>
    <t>Total Geral do Orçamento do IGEPREV do TJE</t>
  </si>
  <si>
    <t xml:space="preserve">(1) O preenchimanto desta coluna é de caráter excepcional. Ocorre quando a dotação atender a ambos os graus de jurisdição sem possibilidade de detalhamento. </t>
  </si>
  <si>
    <t>(2) Despesas obrigatórias: Decorrentes de obrigações constitucionais e legais, tais como: Pessoal e encargos sociais, benefícios (alimentação, transporte, pré-escola e assistência médica) e sentenças judicias.</t>
  </si>
  <si>
    <t>Obs.:</t>
  </si>
  <si>
    <t>A publicação deste QDD é exigida quando a identificação das dotações por grau de jurisdição não for feita na Proposta Orçamentária e na Lei Orçamentária Anual (Res. 195, art. 2º, § 2º).</t>
  </si>
  <si>
    <t>NOTA EXPLICATIVA: Esclarecemos em nota que, as despesas classificadas no GND  1 como despesas discricionárias, nas ações de Implementação do Programa de Segurança e Acesso aos Prédios do Poder Judiciário - 1º Grau e Implementação do Programa de Segurança e Acesso aos Prédios do Poder Judiciário - Apoio Indireto à Atividade Judicante, ocorrem em virtude do Convênio Nº 001/2018, celebrado entre o Tribunal de Justiça do Estado do Pará e a Polícia Militar do Pará, visando a execução de atividade policial militar, referentes as missões institucionais da Coordenadoria Militar do Tribunal de Justiça do Pará, que tem como objeto a conjugação de esforços entre os partícipes, visando a disponibilização de militares praças da reserva do Polícia Militar do Pará, com vista no desenvolvimento das ações institucionais da Coordenadoria Militar do Tribunal de Justiça, no que concerne a segurança do patrimônio do Tribunal, com vigência até 16 de dezembro de 2021. 
O Tribunal de Justiça providencia o repasse orçamentário (através de Destaque) e financeiro à Polícia Militar do Estado do Pará, no valor e forma conforme cronograma de desembolso estabelecido no Plano de Trabalho.</t>
  </si>
  <si>
    <t>Data da Publicação: 10/02/2021</t>
  </si>
  <si>
    <t>CONSOLIDADO PODER JUDICIÁRIO</t>
  </si>
  <si>
    <t>LEI ORÇAMENTÁRIA ANUAL Nº 9.160, DE 6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</si>
</sst>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2" fillId="0" borderId="0" xfId="1" applyBorder="1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49" fontId="3" fillId="0" borderId="24" xfId="3" applyNumberFormat="1" applyFont="1" applyFill="1" applyBorder="1" applyAlignment="1">
      <alignment horizontal="center" wrapText="1"/>
    </xf>
    <xf numFmtId="49" fontId="3" fillId="0" borderId="25" xfId="3" applyNumberFormat="1" applyFont="1" applyFill="1" applyBorder="1" applyAlignment="1">
      <alignment horizontal="left" wrapText="1"/>
    </xf>
    <xf numFmtId="49" fontId="3" fillId="0" borderId="25" xfId="3" applyNumberFormat="1" applyFont="1" applyFill="1" applyBorder="1" applyAlignment="1">
      <alignment horizontal="center" wrapText="1"/>
    </xf>
    <xf numFmtId="49" fontId="3" fillId="0" borderId="26" xfId="3" applyNumberFormat="1" applyFont="1" applyFill="1" applyBorder="1" applyAlignment="1">
      <alignment horizontal="center" wrapText="1"/>
    </xf>
    <xf numFmtId="165" fontId="3" fillId="0" borderId="26" xfId="4" applyNumberFormat="1" applyFont="1" applyBorder="1" applyAlignment="1">
      <alignment horizontal="right"/>
    </xf>
    <xf numFmtId="165" fontId="5" fillId="0" borderId="27" xfId="4" applyNumberFormat="1" applyFont="1" applyBorder="1" applyAlignment="1">
      <alignment horizontal="right"/>
    </xf>
    <xf numFmtId="0" fontId="2" fillId="0" borderId="0" xfId="1" applyBorder="1" applyAlignment="1"/>
    <xf numFmtId="165" fontId="3" fillId="0" borderId="25" xfId="4" applyNumberFormat="1" applyFont="1" applyBorder="1" applyAlignment="1">
      <alignment horizontal="right"/>
    </xf>
    <xf numFmtId="49" fontId="3" fillId="0" borderId="26" xfId="3" applyNumberFormat="1" applyFont="1" applyFill="1" applyBorder="1" applyAlignment="1">
      <alignment wrapText="1"/>
    </xf>
    <xf numFmtId="49" fontId="3" fillId="0" borderId="25" xfId="3" applyNumberFormat="1" applyFont="1" applyFill="1" applyBorder="1" applyAlignment="1">
      <alignment wrapText="1"/>
    </xf>
    <xf numFmtId="49" fontId="3" fillId="0" borderId="28" xfId="3" applyNumberFormat="1" applyFont="1" applyFill="1" applyBorder="1" applyAlignment="1">
      <alignment horizontal="left" wrapText="1"/>
    </xf>
    <xf numFmtId="49" fontId="3" fillId="0" borderId="29" xfId="3" applyNumberFormat="1" applyFont="1" applyFill="1" applyBorder="1" applyAlignment="1">
      <alignment horizontal="left" wrapText="1"/>
    </xf>
    <xf numFmtId="49" fontId="3" fillId="0" borderId="26" xfId="3" applyNumberFormat="1" applyFont="1" applyFill="1" applyBorder="1" applyAlignment="1">
      <alignment horizontal="left" wrapText="1"/>
    </xf>
    <xf numFmtId="49" fontId="3" fillId="0" borderId="30" xfId="3" applyNumberFormat="1" applyFont="1" applyFill="1" applyBorder="1" applyAlignment="1">
      <alignment horizontal="left" wrapText="1"/>
    </xf>
    <xf numFmtId="49" fontId="3" fillId="2" borderId="24" xfId="3" applyNumberFormat="1" applyFont="1" applyFill="1" applyBorder="1" applyAlignment="1">
      <alignment horizontal="center" wrapText="1"/>
    </xf>
    <xf numFmtId="49" fontId="3" fillId="2" borderId="25" xfId="3" applyNumberFormat="1" applyFont="1" applyFill="1" applyBorder="1" applyAlignment="1">
      <alignment horizontal="left" wrapText="1"/>
    </xf>
    <xf numFmtId="49" fontId="3" fillId="2" borderId="25" xfId="3" applyNumberFormat="1" applyFont="1" applyFill="1" applyBorder="1" applyAlignment="1">
      <alignment horizontal="center" wrapText="1"/>
    </xf>
    <xf numFmtId="165" fontId="3" fillId="2" borderId="25" xfId="4" applyNumberFormat="1" applyFont="1" applyFill="1" applyBorder="1" applyAlignment="1">
      <alignment horizontal="right"/>
    </xf>
    <xf numFmtId="165" fontId="5" fillId="2" borderId="27" xfId="4" applyNumberFormat="1" applyFont="1" applyFill="1" applyBorder="1" applyAlignment="1">
      <alignment horizontal="right"/>
    </xf>
    <xf numFmtId="164" fontId="4" fillId="2" borderId="0" xfId="2" applyNumberFormat="1" applyFont="1" applyFill="1" applyBorder="1" applyAlignment="1">
      <alignment horizontal="center"/>
    </xf>
    <xf numFmtId="0" fontId="2" fillId="2" borderId="0" xfId="1" applyFill="1" applyBorder="1" applyAlignment="1"/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5" fontId="2" fillId="0" borderId="0" xfId="1" applyNumberFormat="1" applyBorder="1"/>
    <xf numFmtId="165" fontId="5" fillId="0" borderId="33" xfId="4" applyNumberFormat="1" applyFont="1" applyBorder="1" applyAlignment="1">
      <alignment horizontal="right" vertical="center"/>
    </xf>
    <xf numFmtId="165" fontId="5" fillId="0" borderId="34" xfId="4" applyNumberFormat="1" applyFont="1" applyBorder="1" applyAlignment="1">
      <alignment horizontal="right" vertical="center"/>
    </xf>
    <xf numFmtId="49" fontId="3" fillId="0" borderId="35" xfId="3" applyNumberFormat="1" applyFont="1" applyFill="1" applyBorder="1" applyAlignment="1">
      <alignment horizontal="center" wrapText="1"/>
    </xf>
    <xf numFmtId="49" fontId="4" fillId="0" borderId="25" xfId="3" applyNumberFormat="1" applyFont="1" applyFill="1" applyBorder="1" applyAlignment="1">
      <alignment horizontal="left" wrapText="1"/>
    </xf>
    <xf numFmtId="165" fontId="2" fillId="0" borderId="0" xfId="1" applyNumberFormat="1" applyBorder="1" applyAlignment="1"/>
    <xf numFmtId="165" fontId="5" fillId="0" borderId="25" xfId="4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8" fillId="0" borderId="0" xfId="1" applyFont="1" applyBorder="1"/>
    <xf numFmtId="165" fontId="5" fillId="0" borderId="33" xfId="4" applyNumberFormat="1" applyFont="1" applyFill="1" applyBorder="1" applyAlignment="1">
      <alignment horizontal="center" vertical="center" wrapText="1"/>
    </xf>
    <xf numFmtId="165" fontId="5" fillId="0" borderId="34" xfId="4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/>
    <xf numFmtId="165" fontId="5" fillId="0" borderId="0" xfId="4" applyNumberFormat="1" applyFont="1" applyFill="1" applyBorder="1" applyAlignment="1">
      <alignment horizontal="center" vertical="center" wrapText="1"/>
    </xf>
    <xf numFmtId="3" fontId="3" fillId="0" borderId="26" xfId="4" applyNumberFormat="1" applyFont="1" applyBorder="1" applyAlignment="1">
      <alignment horizontal="right"/>
    </xf>
    <xf numFmtId="3" fontId="5" fillId="0" borderId="27" xfId="4" applyNumberFormat="1" applyFont="1" applyBorder="1" applyAlignment="1">
      <alignment horizontal="right"/>
    </xf>
    <xf numFmtId="3" fontId="3" fillId="0" borderId="25" xfId="4" applyNumberFormat="1" applyFont="1" applyBorder="1" applyAlignment="1">
      <alignment horizontal="right"/>
    </xf>
    <xf numFmtId="3" fontId="5" fillId="0" borderId="18" xfId="4" applyNumberFormat="1" applyFont="1" applyBorder="1" applyAlignment="1">
      <alignment horizontal="right" vertical="center"/>
    </xf>
    <xf numFmtId="3" fontId="5" fillId="0" borderId="19" xfId="4" applyNumberFormat="1" applyFont="1" applyBorder="1" applyAlignment="1">
      <alignment horizontal="right" vertical="center"/>
    </xf>
    <xf numFmtId="3" fontId="5" fillId="0" borderId="33" xfId="4" applyNumberFormat="1" applyFont="1" applyBorder="1" applyAlignment="1">
      <alignment horizontal="right" vertical="center"/>
    </xf>
    <xf numFmtId="3" fontId="5" fillId="0" borderId="33" xfId="4" applyNumberFormat="1" applyFont="1" applyFill="1" applyBorder="1" applyAlignment="1">
      <alignment horizontal="right" vertical="center" wrapText="1"/>
    </xf>
    <xf numFmtId="165" fontId="3" fillId="0" borderId="0" xfId="1" applyNumberFormat="1" applyFont="1" applyBorder="1"/>
    <xf numFmtId="0" fontId="2" fillId="0" borderId="0" xfId="1" applyBorder="1" applyAlignment="1">
      <alignment horizontal="left"/>
    </xf>
    <xf numFmtId="0" fontId="9" fillId="0" borderId="0" xfId="1" applyFont="1" applyBorder="1"/>
    <xf numFmtId="0" fontId="9" fillId="0" borderId="0" xfId="1" applyFont="1" applyBorder="1" applyAlignment="1">
      <alignment horizontal="left"/>
    </xf>
    <xf numFmtId="49" fontId="2" fillId="0" borderId="0" xfId="1" applyNumberFormat="1" applyBorder="1" applyAlignment="1">
      <alignment horizontal="center"/>
    </xf>
    <xf numFmtId="165" fontId="2" fillId="0" borderId="0" xfId="1" applyNumberFormat="1" applyFont="1" applyBorder="1"/>
    <xf numFmtId="0" fontId="11" fillId="0" borderId="0" xfId="1" applyFont="1" applyBorder="1" applyAlignment="1">
      <alignment horizontal="center"/>
    </xf>
    <xf numFmtId="165" fontId="5" fillId="0" borderId="0" xfId="1" applyNumberFormat="1" applyFont="1" applyBorder="1"/>
    <xf numFmtId="43" fontId="5" fillId="0" borderId="0" xfId="5" applyFont="1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0" borderId="32" xfId="3" applyFont="1" applyFill="1" applyBorder="1" applyAlignment="1">
      <alignment horizontal="center" vertical="center" wrapText="1"/>
    </xf>
    <xf numFmtId="0" fontId="6" fillId="0" borderId="20" xfId="3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 wrapText="1"/>
    </xf>
    <xf numFmtId="0" fontId="6" fillId="0" borderId="22" xfId="3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49" fontId="5" fillId="0" borderId="2" xfId="3" applyNumberFormat="1" applyFont="1" applyFill="1" applyBorder="1" applyAlignment="1">
      <alignment horizontal="left" vertical="center" wrapText="1"/>
    </xf>
    <xf numFmtId="49" fontId="5" fillId="0" borderId="23" xfId="3" applyNumberFormat="1" applyFont="1" applyFill="1" applyBorder="1" applyAlignment="1">
      <alignment horizontal="left" vertical="center" wrapText="1"/>
    </xf>
    <xf numFmtId="49" fontId="5" fillId="0" borderId="7" xfId="3" applyNumberFormat="1" applyFont="1" applyFill="1" applyBorder="1" applyAlignment="1">
      <alignment horizontal="center" vertical="center" wrapText="1"/>
    </xf>
    <xf numFmtId="49" fontId="5" fillId="0" borderId="31" xfId="3" applyNumberFormat="1" applyFont="1" applyFill="1" applyBorder="1" applyAlignment="1">
      <alignment horizontal="center" vertical="center" wrapText="1"/>
    </xf>
    <xf numFmtId="49" fontId="5" fillId="0" borderId="8" xfId="3" applyNumberFormat="1" applyFont="1" applyFill="1" applyBorder="1" applyAlignment="1">
      <alignment horizontal="center" vertical="center" wrapText="1"/>
    </xf>
    <xf numFmtId="49" fontId="5" fillId="0" borderId="20" xfId="3" applyNumberFormat="1" applyFont="1" applyFill="1" applyBorder="1" applyAlignment="1">
      <alignment horizontal="center" vertical="center" wrapText="1"/>
    </xf>
    <xf numFmtId="49" fontId="5" fillId="0" borderId="21" xfId="3" applyNumberFormat="1" applyFont="1" applyFill="1" applyBorder="1" applyAlignment="1">
      <alignment horizontal="center" vertical="center" wrapText="1"/>
    </xf>
    <xf numFmtId="49" fontId="5" fillId="0" borderId="32" xfId="3" applyNumberFormat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9" fontId="5" fillId="0" borderId="36" xfId="3" applyNumberFormat="1" applyFont="1" applyFill="1" applyBorder="1" applyAlignment="1">
      <alignment horizontal="center" vertical="center" wrapText="1"/>
    </xf>
    <xf numFmtId="49" fontId="5" fillId="0" borderId="37" xfId="3" applyNumberFormat="1" applyFont="1" applyFill="1" applyBorder="1" applyAlignment="1">
      <alignment horizontal="center" vertical="center" wrapText="1"/>
    </xf>
    <xf numFmtId="49" fontId="5" fillId="0" borderId="38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</cellXfs>
  <cellStyles count="6">
    <cellStyle name="Normal" xfId="0" builtinId="0"/>
    <cellStyle name="Normal 2" xfId="1"/>
    <cellStyle name="Normal 2 3" xfId="3"/>
    <cellStyle name="Porcentagem 2" xfId="2"/>
    <cellStyle name="Vírgula" xfId="5" builtinId="3"/>
    <cellStyle name="Vírgula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2000250</xdr:colOff>
          <xdr:row>0</xdr:row>
          <xdr:rowOff>0</xdr:rowOff>
        </xdr:from>
        <xdr:to>
          <xdr:col>5</xdr:col>
          <xdr:colOff>2400300</xdr:colOff>
          <xdr:row>2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R175"/>
  <sheetViews>
    <sheetView showGridLines="0" tabSelected="1" zoomScale="120" zoomScaleNormal="120" workbookViewId="0">
      <selection activeCell="F165" sqref="F165:F171"/>
    </sheetView>
  </sheetViews>
  <sheetFormatPr defaultColWidth="7.5703125" defaultRowHeight="12.75" x14ac:dyDescent="0.2"/>
  <cols>
    <col min="1" max="1" width="6.7109375" style="2" customWidth="1"/>
    <col min="2" max="2" width="17.28515625" style="60" customWidth="1"/>
    <col min="3" max="3" width="9.7109375" style="2" customWidth="1"/>
    <col min="4" max="4" width="10.42578125" style="2" customWidth="1"/>
    <col min="5" max="5" width="22.42578125" style="60" customWidth="1"/>
    <col min="6" max="6" width="44.5703125" style="60" customWidth="1"/>
    <col min="7" max="7" width="6" style="2" customWidth="1"/>
    <col min="8" max="8" width="6.5703125" style="8" customWidth="1"/>
    <col min="9" max="9" width="16.42578125" style="60" customWidth="1"/>
    <col min="10" max="10" width="4.42578125" style="8" customWidth="1"/>
    <col min="11" max="14" width="13.7109375" style="2" customWidth="1"/>
    <col min="15" max="15" width="4.7109375" style="1" customWidth="1"/>
    <col min="16" max="16" width="13.140625" style="2" customWidth="1"/>
    <col min="17" max="243" width="9.140625" style="2" customWidth="1"/>
    <col min="244" max="245" width="12.42578125" style="2" customWidth="1"/>
    <col min="246" max="246" width="11.5703125" style="2" customWidth="1"/>
    <col min="247" max="247" width="14.140625" style="2" bestFit="1" customWidth="1"/>
    <col min="248" max="248" width="23.7109375" style="2" customWidth="1"/>
    <col min="249" max="249" width="22.140625" style="2" customWidth="1"/>
    <col min="250" max="250" width="9.28515625" style="2" customWidth="1"/>
    <col min="251" max="251" width="6.5703125" style="2" customWidth="1"/>
    <col min="252" max="252" width="15.5703125" style="2" customWidth="1"/>
    <col min="253" max="16384" width="7.5703125" style="2"/>
  </cols>
  <sheetData>
    <row r="4" spans="1:15" x14ac:dyDescent="0.2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x14ac:dyDescent="0.2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x14ac:dyDescent="0.2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5" x14ac:dyDescent="0.2">
      <c r="A7" s="71" t="s">
        <v>227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5" x14ac:dyDescent="0.2">
      <c r="A8" s="71" t="s">
        <v>226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5" ht="4.5" customHeight="1" x14ac:dyDescent="0.2">
      <c r="A9" s="3"/>
      <c r="B9" s="4"/>
      <c r="C9" s="3"/>
      <c r="D9" s="3"/>
      <c r="E9" s="5"/>
      <c r="F9" s="5"/>
      <c r="G9" s="6"/>
      <c r="H9" s="7"/>
      <c r="I9" s="5"/>
      <c r="J9" s="7"/>
      <c r="K9" s="6"/>
      <c r="L9" s="6"/>
      <c r="M9" s="6"/>
      <c r="N9" s="6"/>
    </row>
    <row r="10" spans="1:15" x14ac:dyDescent="0.2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5" ht="4.5" customHeight="1" x14ac:dyDescent="0.2">
      <c r="A11" s="6"/>
      <c r="B11" s="5"/>
      <c r="C11" s="6"/>
      <c r="D11" s="6"/>
      <c r="E11" s="5"/>
      <c r="F11" s="5"/>
      <c r="G11" s="6"/>
      <c r="H11" s="7"/>
      <c r="I11" s="5"/>
      <c r="J11" s="7"/>
      <c r="K11" s="6"/>
      <c r="L11" s="6"/>
      <c r="M11" s="6"/>
      <c r="N11" s="6"/>
    </row>
    <row r="12" spans="1:15" ht="13.5" thickBot="1" x14ac:dyDescent="0.25">
      <c r="A12" s="70" t="s">
        <v>225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5" s="8" customFormat="1" ht="24.75" customHeight="1" x14ac:dyDescent="0.2">
      <c r="A13" s="73" t="s">
        <v>4</v>
      </c>
      <c r="B13" s="74"/>
      <c r="C13" s="74"/>
      <c r="D13" s="74"/>
      <c r="E13" s="74"/>
      <c r="F13" s="74"/>
      <c r="G13" s="74"/>
      <c r="H13" s="74"/>
      <c r="I13" s="74"/>
      <c r="J13" s="75"/>
      <c r="K13" s="76" t="s">
        <v>5</v>
      </c>
      <c r="L13" s="77"/>
      <c r="M13" s="77"/>
      <c r="N13" s="78"/>
      <c r="O13" s="1"/>
    </row>
    <row r="14" spans="1:15" s="8" customFormat="1" ht="21.95" customHeight="1" x14ac:dyDescent="0.2">
      <c r="A14" s="79" t="s">
        <v>6</v>
      </c>
      <c r="B14" s="80"/>
      <c r="C14" s="81" t="s">
        <v>7</v>
      </c>
      <c r="D14" s="81" t="s">
        <v>8</v>
      </c>
      <c r="E14" s="83" t="s">
        <v>9</v>
      </c>
      <c r="F14" s="84"/>
      <c r="G14" s="81" t="s">
        <v>10</v>
      </c>
      <c r="H14" s="85" t="s">
        <v>11</v>
      </c>
      <c r="I14" s="86"/>
      <c r="J14" s="81" t="s">
        <v>12</v>
      </c>
      <c r="K14" s="9" t="s">
        <v>13</v>
      </c>
      <c r="L14" s="9" t="s">
        <v>14</v>
      </c>
      <c r="M14" s="9" t="s">
        <v>15</v>
      </c>
      <c r="N14" s="10" t="s">
        <v>16</v>
      </c>
      <c r="O14" s="1"/>
    </row>
    <row r="15" spans="1:15" s="8" customFormat="1" ht="43.5" customHeight="1" thickBot="1" x14ac:dyDescent="0.25">
      <c r="A15" s="11" t="s">
        <v>17</v>
      </c>
      <c r="B15" s="12" t="s">
        <v>18</v>
      </c>
      <c r="C15" s="82"/>
      <c r="D15" s="82"/>
      <c r="E15" s="13" t="s">
        <v>19</v>
      </c>
      <c r="F15" s="13" t="s">
        <v>20</v>
      </c>
      <c r="G15" s="82"/>
      <c r="H15" s="13" t="s">
        <v>17</v>
      </c>
      <c r="I15" s="13" t="s">
        <v>18</v>
      </c>
      <c r="J15" s="82"/>
      <c r="K15" s="12" t="s">
        <v>21</v>
      </c>
      <c r="L15" s="13" t="s">
        <v>22</v>
      </c>
      <c r="M15" s="13" t="s">
        <v>23</v>
      </c>
      <c r="N15" s="14" t="s">
        <v>24</v>
      </c>
      <c r="O15" s="1"/>
    </row>
    <row r="16" spans="1:15" s="8" customFormat="1" ht="9" customHeight="1" thickBo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"/>
    </row>
    <row r="17" spans="1:252" s="8" customFormat="1" ht="36" customHeight="1" thickBot="1" x14ac:dyDescent="0.25">
      <c r="A17" s="90" t="s">
        <v>25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1"/>
    </row>
    <row r="18" spans="1:252" ht="21" customHeight="1" x14ac:dyDescent="0.2">
      <c r="A18" s="93" t="s">
        <v>26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</row>
    <row r="19" spans="1:252" s="1" customFormat="1" ht="27" customHeight="1" x14ac:dyDescent="0.2">
      <c r="A19" s="16" t="s">
        <v>27</v>
      </c>
      <c r="B19" s="17" t="s">
        <v>28</v>
      </c>
      <c r="C19" s="18" t="s">
        <v>29</v>
      </c>
      <c r="D19" s="18" t="s">
        <v>30</v>
      </c>
      <c r="E19" s="17" t="s">
        <v>31</v>
      </c>
      <c r="F19" s="17" t="s">
        <v>32</v>
      </c>
      <c r="G19" s="19" t="s">
        <v>33</v>
      </c>
      <c r="H19" s="19" t="s">
        <v>34</v>
      </c>
      <c r="I19" s="17" t="s">
        <v>35</v>
      </c>
      <c r="J19" s="19" t="s">
        <v>33</v>
      </c>
      <c r="K19" s="20">
        <v>529032136</v>
      </c>
      <c r="L19" s="20"/>
      <c r="M19" s="20"/>
      <c r="N19" s="21">
        <f t="shared" ref="N19:N45" si="0">K19+L19+M19</f>
        <v>529032136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s="1" customFormat="1" ht="27" customHeight="1" x14ac:dyDescent="0.2">
      <c r="A20" s="16" t="s">
        <v>27</v>
      </c>
      <c r="B20" s="17" t="s">
        <v>28</v>
      </c>
      <c r="C20" s="18" t="s">
        <v>29</v>
      </c>
      <c r="D20" s="18" t="s">
        <v>30</v>
      </c>
      <c r="E20" s="17" t="s">
        <v>31</v>
      </c>
      <c r="F20" s="17" t="s">
        <v>32</v>
      </c>
      <c r="G20" s="19" t="s">
        <v>33</v>
      </c>
      <c r="H20" s="19" t="s">
        <v>34</v>
      </c>
      <c r="I20" s="17" t="s">
        <v>35</v>
      </c>
      <c r="J20" s="19" t="s">
        <v>36</v>
      </c>
      <c r="K20" s="23">
        <v>1480000</v>
      </c>
      <c r="L20" s="20"/>
      <c r="M20" s="20"/>
      <c r="N20" s="21">
        <f t="shared" si="0"/>
        <v>1480000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</row>
    <row r="21" spans="1:252" s="1" customFormat="1" ht="27" customHeight="1" x14ac:dyDescent="0.2">
      <c r="A21" s="16" t="s">
        <v>27</v>
      </c>
      <c r="B21" s="17" t="s">
        <v>28</v>
      </c>
      <c r="C21" s="18" t="s">
        <v>29</v>
      </c>
      <c r="D21" s="18" t="s">
        <v>30</v>
      </c>
      <c r="E21" s="17" t="s">
        <v>31</v>
      </c>
      <c r="F21" s="17" t="s">
        <v>32</v>
      </c>
      <c r="G21" s="19" t="s">
        <v>33</v>
      </c>
      <c r="H21" s="18" t="s">
        <v>37</v>
      </c>
      <c r="I21" s="17" t="s">
        <v>38</v>
      </c>
      <c r="J21" s="19" t="s">
        <v>33</v>
      </c>
      <c r="K21" s="20">
        <v>300000</v>
      </c>
      <c r="L21" s="20"/>
      <c r="M21" s="20"/>
      <c r="N21" s="21">
        <f t="shared" si="0"/>
        <v>300000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pans="1:252" s="1" customFormat="1" ht="27" customHeight="1" x14ac:dyDescent="0.2">
      <c r="A22" s="16" t="s">
        <v>27</v>
      </c>
      <c r="B22" s="17" t="s">
        <v>28</v>
      </c>
      <c r="C22" s="18" t="s">
        <v>29</v>
      </c>
      <c r="D22" s="18" t="s">
        <v>39</v>
      </c>
      <c r="E22" s="17" t="s">
        <v>31</v>
      </c>
      <c r="F22" s="17" t="s">
        <v>40</v>
      </c>
      <c r="G22" s="18" t="s">
        <v>33</v>
      </c>
      <c r="H22" s="18" t="s">
        <v>34</v>
      </c>
      <c r="I22" s="17" t="s">
        <v>35</v>
      </c>
      <c r="J22" s="18" t="s">
        <v>33</v>
      </c>
      <c r="K22" s="23"/>
      <c r="L22" s="23">
        <v>82584669</v>
      </c>
      <c r="M22" s="23"/>
      <c r="N22" s="21">
        <f t="shared" si="0"/>
        <v>82584669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pans="1:252" s="1" customFormat="1" ht="27" customHeight="1" x14ac:dyDescent="0.2">
      <c r="A23" s="16" t="s">
        <v>27</v>
      </c>
      <c r="B23" s="17" t="s">
        <v>28</v>
      </c>
      <c r="C23" s="18" t="s">
        <v>29</v>
      </c>
      <c r="D23" s="18" t="s">
        <v>39</v>
      </c>
      <c r="E23" s="17" t="s">
        <v>31</v>
      </c>
      <c r="F23" s="17" t="s">
        <v>40</v>
      </c>
      <c r="G23" s="18" t="s">
        <v>33</v>
      </c>
      <c r="H23" s="18" t="s">
        <v>34</v>
      </c>
      <c r="I23" s="17" t="s">
        <v>35</v>
      </c>
      <c r="J23" s="18" t="s">
        <v>36</v>
      </c>
      <c r="K23" s="23"/>
      <c r="L23" s="23">
        <v>610000</v>
      </c>
      <c r="M23" s="23"/>
      <c r="N23" s="21">
        <f t="shared" si="0"/>
        <v>610000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</row>
    <row r="24" spans="1:252" s="1" customFormat="1" ht="27" customHeight="1" x14ac:dyDescent="0.2">
      <c r="A24" s="16" t="s">
        <v>27</v>
      </c>
      <c r="B24" s="17" t="s">
        <v>28</v>
      </c>
      <c r="C24" s="18" t="s">
        <v>29</v>
      </c>
      <c r="D24" s="18" t="s">
        <v>41</v>
      </c>
      <c r="E24" s="17" t="s">
        <v>31</v>
      </c>
      <c r="F24" s="17" t="s">
        <v>42</v>
      </c>
      <c r="G24" s="18" t="s">
        <v>33</v>
      </c>
      <c r="H24" s="18" t="s">
        <v>34</v>
      </c>
      <c r="I24" s="17" t="s">
        <v>35</v>
      </c>
      <c r="J24" s="18" t="s">
        <v>33</v>
      </c>
      <c r="K24" s="23"/>
      <c r="L24" s="23"/>
      <c r="M24" s="23">
        <v>168875348</v>
      </c>
      <c r="N24" s="21">
        <f t="shared" si="0"/>
        <v>168875348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pans="1:252" s="22" customFormat="1" ht="27" customHeight="1" x14ac:dyDescent="0.2">
      <c r="A25" s="16" t="s">
        <v>27</v>
      </c>
      <c r="B25" s="17" t="s">
        <v>28</v>
      </c>
      <c r="C25" s="18" t="s">
        <v>29</v>
      </c>
      <c r="D25" s="18" t="s">
        <v>41</v>
      </c>
      <c r="E25" s="17" t="s">
        <v>31</v>
      </c>
      <c r="F25" s="17" t="s">
        <v>42</v>
      </c>
      <c r="G25" s="18" t="s">
        <v>33</v>
      </c>
      <c r="H25" s="18" t="s">
        <v>34</v>
      </c>
      <c r="I25" s="17" t="s">
        <v>35</v>
      </c>
      <c r="J25" s="18" t="s">
        <v>36</v>
      </c>
      <c r="K25" s="23"/>
      <c r="L25" s="23"/>
      <c r="M25" s="23">
        <v>780000</v>
      </c>
      <c r="N25" s="21">
        <f t="shared" si="0"/>
        <v>780000</v>
      </c>
      <c r="O25" s="1"/>
    </row>
    <row r="26" spans="1:252" s="22" customFormat="1" ht="27" customHeight="1" x14ac:dyDescent="0.2">
      <c r="A26" s="16" t="s">
        <v>27</v>
      </c>
      <c r="B26" s="17" t="s">
        <v>28</v>
      </c>
      <c r="C26" s="18" t="s">
        <v>29</v>
      </c>
      <c r="D26" s="18" t="s">
        <v>43</v>
      </c>
      <c r="E26" s="17" t="s">
        <v>31</v>
      </c>
      <c r="F26" s="17" t="s">
        <v>44</v>
      </c>
      <c r="G26" s="18" t="s">
        <v>33</v>
      </c>
      <c r="H26" s="18" t="s">
        <v>34</v>
      </c>
      <c r="I26" s="17" t="s">
        <v>35</v>
      </c>
      <c r="J26" s="18" t="s">
        <v>33</v>
      </c>
      <c r="K26" s="23">
        <v>213642711</v>
      </c>
      <c r="L26" s="23"/>
      <c r="M26" s="23"/>
      <c r="N26" s="21">
        <f t="shared" si="0"/>
        <v>213642711</v>
      </c>
      <c r="O26" s="1"/>
    </row>
    <row r="27" spans="1:252" s="22" customFormat="1" ht="27" customHeight="1" x14ac:dyDescent="0.2">
      <c r="A27" s="16" t="s">
        <v>27</v>
      </c>
      <c r="B27" s="17" t="s">
        <v>28</v>
      </c>
      <c r="C27" s="18" t="s">
        <v>29</v>
      </c>
      <c r="D27" s="18" t="s">
        <v>43</v>
      </c>
      <c r="E27" s="17" t="s">
        <v>31</v>
      </c>
      <c r="F27" s="17" t="s">
        <v>44</v>
      </c>
      <c r="G27" s="18" t="s">
        <v>33</v>
      </c>
      <c r="H27" s="18" t="s">
        <v>34</v>
      </c>
      <c r="I27" s="17" t="s">
        <v>35</v>
      </c>
      <c r="J27" s="18" t="s">
        <v>36</v>
      </c>
      <c r="K27" s="23">
        <v>200000</v>
      </c>
      <c r="L27" s="23"/>
      <c r="M27" s="23"/>
      <c r="N27" s="21">
        <f t="shared" si="0"/>
        <v>200000</v>
      </c>
      <c r="O27" s="1"/>
    </row>
    <row r="28" spans="1:252" s="22" customFormat="1" ht="27" customHeight="1" x14ac:dyDescent="0.2">
      <c r="A28" s="16" t="s">
        <v>27</v>
      </c>
      <c r="B28" s="17" t="s">
        <v>28</v>
      </c>
      <c r="C28" s="18" t="s">
        <v>29</v>
      </c>
      <c r="D28" s="18" t="s">
        <v>43</v>
      </c>
      <c r="E28" s="17" t="s">
        <v>31</v>
      </c>
      <c r="F28" s="17" t="s">
        <v>44</v>
      </c>
      <c r="G28" s="18" t="s">
        <v>33</v>
      </c>
      <c r="H28" s="18" t="s">
        <v>37</v>
      </c>
      <c r="I28" s="17" t="s">
        <v>38</v>
      </c>
      <c r="J28" s="18" t="s">
        <v>33</v>
      </c>
      <c r="K28" s="23">
        <v>300000</v>
      </c>
      <c r="L28" s="23"/>
      <c r="M28" s="23"/>
      <c r="N28" s="21">
        <f t="shared" si="0"/>
        <v>300000</v>
      </c>
      <c r="O28" s="1"/>
    </row>
    <row r="29" spans="1:252" s="22" customFormat="1" ht="27" customHeight="1" x14ac:dyDescent="0.2">
      <c r="A29" s="16" t="s">
        <v>27</v>
      </c>
      <c r="B29" s="17" t="s">
        <v>28</v>
      </c>
      <c r="C29" s="18" t="s">
        <v>29</v>
      </c>
      <c r="D29" s="18" t="s">
        <v>45</v>
      </c>
      <c r="E29" s="17" t="s">
        <v>31</v>
      </c>
      <c r="F29" s="17" t="s">
        <v>46</v>
      </c>
      <c r="G29" s="18" t="s">
        <v>33</v>
      </c>
      <c r="H29" s="18" t="s">
        <v>34</v>
      </c>
      <c r="I29" s="17" t="s">
        <v>35</v>
      </c>
      <c r="J29" s="18" t="s">
        <v>33</v>
      </c>
      <c r="K29" s="23"/>
      <c r="L29" s="23">
        <v>23955687</v>
      </c>
      <c r="M29" s="23"/>
      <c r="N29" s="21">
        <f t="shared" si="0"/>
        <v>23955687</v>
      </c>
      <c r="O29" s="1"/>
    </row>
    <row r="30" spans="1:252" s="22" customFormat="1" ht="27" customHeight="1" x14ac:dyDescent="0.2">
      <c r="A30" s="16" t="s">
        <v>27</v>
      </c>
      <c r="B30" s="17" t="s">
        <v>28</v>
      </c>
      <c r="C30" s="18" t="s">
        <v>29</v>
      </c>
      <c r="D30" s="18" t="s">
        <v>45</v>
      </c>
      <c r="E30" s="17" t="s">
        <v>31</v>
      </c>
      <c r="F30" s="17" t="s">
        <v>46</v>
      </c>
      <c r="G30" s="18" t="s">
        <v>33</v>
      </c>
      <c r="H30" s="18" t="s">
        <v>34</v>
      </c>
      <c r="I30" s="17" t="s">
        <v>35</v>
      </c>
      <c r="J30" s="18" t="s">
        <v>36</v>
      </c>
      <c r="K30" s="23"/>
      <c r="L30" s="23">
        <v>200000</v>
      </c>
      <c r="M30" s="23"/>
      <c r="N30" s="21">
        <f t="shared" si="0"/>
        <v>200000</v>
      </c>
      <c r="O30" s="1"/>
    </row>
    <row r="31" spans="1:252" s="22" customFormat="1" ht="27" customHeight="1" x14ac:dyDescent="0.2">
      <c r="A31" s="16" t="s">
        <v>27</v>
      </c>
      <c r="B31" s="17" t="s">
        <v>28</v>
      </c>
      <c r="C31" s="19" t="s">
        <v>29</v>
      </c>
      <c r="D31" s="19" t="s">
        <v>47</v>
      </c>
      <c r="E31" s="24" t="s">
        <v>31</v>
      </c>
      <c r="F31" s="24" t="s">
        <v>48</v>
      </c>
      <c r="G31" s="19" t="s">
        <v>33</v>
      </c>
      <c r="H31" s="19" t="s">
        <v>34</v>
      </c>
      <c r="I31" s="24" t="s">
        <v>35</v>
      </c>
      <c r="J31" s="19" t="s">
        <v>33</v>
      </c>
      <c r="K31" s="20">
        <v>3002709</v>
      </c>
      <c r="L31" s="20"/>
      <c r="M31" s="20"/>
      <c r="N31" s="21">
        <f t="shared" si="0"/>
        <v>3002709</v>
      </c>
      <c r="O31" s="1"/>
    </row>
    <row r="32" spans="1:252" s="22" customFormat="1" ht="27" customHeight="1" x14ac:dyDescent="0.2">
      <c r="A32" s="16" t="s">
        <v>27</v>
      </c>
      <c r="B32" s="17" t="s">
        <v>28</v>
      </c>
      <c r="C32" s="18" t="s">
        <v>29</v>
      </c>
      <c r="D32" s="18" t="s">
        <v>47</v>
      </c>
      <c r="E32" s="25" t="s">
        <v>31</v>
      </c>
      <c r="F32" s="25" t="s">
        <v>48</v>
      </c>
      <c r="G32" s="18" t="s">
        <v>33</v>
      </c>
      <c r="H32" s="18" t="s">
        <v>34</v>
      </c>
      <c r="I32" s="25" t="s">
        <v>35</v>
      </c>
      <c r="J32" s="18" t="s">
        <v>36</v>
      </c>
      <c r="K32" s="23">
        <v>6000</v>
      </c>
      <c r="L32" s="23"/>
      <c r="M32" s="23"/>
      <c r="N32" s="21">
        <f t="shared" si="0"/>
        <v>6000</v>
      </c>
      <c r="O32" s="1"/>
    </row>
    <row r="33" spans="1:252" s="22" customFormat="1" ht="27" customHeight="1" x14ac:dyDescent="0.2">
      <c r="A33" s="16" t="s">
        <v>27</v>
      </c>
      <c r="B33" s="17" t="s">
        <v>28</v>
      </c>
      <c r="C33" s="18" t="s">
        <v>29</v>
      </c>
      <c r="D33" s="18" t="s">
        <v>49</v>
      </c>
      <c r="E33" s="17" t="s">
        <v>31</v>
      </c>
      <c r="F33" s="26" t="s">
        <v>50</v>
      </c>
      <c r="G33" s="18" t="s">
        <v>33</v>
      </c>
      <c r="H33" s="18" t="s">
        <v>34</v>
      </c>
      <c r="I33" s="17" t="s">
        <v>35</v>
      </c>
      <c r="J33" s="18" t="s">
        <v>33</v>
      </c>
      <c r="K33" s="23"/>
      <c r="L33" s="23"/>
      <c r="M33" s="23">
        <v>15607066</v>
      </c>
      <c r="N33" s="21">
        <f t="shared" si="0"/>
        <v>15607066</v>
      </c>
      <c r="O33" s="1"/>
    </row>
    <row r="34" spans="1:252" s="22" customFormat="1" ht="27" customHeight="1" x14ac:dyDescent="0.2">
      <c r="A34" s="16" t="s">
        <v>27</v>
      </c>
      <c r="B34" s="17" t="s">
        <v>28</v>
      </c>
      <c r="C34" s="18" t="s">
        <v>29</v>
      </c>
      <c r="D34" s="18" t="s">
        <v>51</v>
      </c>
      <c r="E34" s="17" t="s">
        <v>31</v>
      </c>
      <c r="F34" s="27" t="s">
        <v>52</v>
      </c>
      <c r="G34" s="18" t="s">
        <v>33</v>
      </c>
      <c r="H34" s="18" t="s">
        <v>34</v>
      </c>
      <c r="I34" s="17" t="s">
        <v>35</v>
      </c>
      <c r="J34" s="18" t="s">
        <v>33</v>
      </c>
      <c r="K34" s="23"/>
      <c r="L34" s="23"/>
      <c r="M34" s="23">
        <v>8556424</v>
      </c>
      <c r="N34" s="21">
        <f t="shared" si="0"/>
        <v>8556424</v>
      </c>
      <c r="O34" s="1"/>
    </row>
    <row r="35" spans="1:252" s="22" customFormat="1" ht="27" customHeight="1" x14ac:dyDescent="0.2">
      <c r="A35" s="16" t="s">
        <v>27</v>
      </c>
      <c r="B35" s="28" t="s">
        <v>28</v>
      </c>
      <c r="C35" s="19" t="s">
        <v>53</v>
      </c>
      <c r="D35" s="19" t="s">
        <v>54</v>
      </c>
      <c r="E35" s="28" t="s">
        <v>31</v>
      </c>
      <c r="F35" s="29" t="s">
        <v>55</v>
      </c>
      <c r="G35" s="19" t="s">
        <v>33</v>
      </c>
      <c r="H35" s="19" t="s">
        <v>34</v>
      </c>
      <c r="I35" s="17" t="s">
        <v>35</v>
      </c>
      <c r="J35" s="19" t="s">
        <v>36</v>
      </c>
      <c r="K35" s="20">
        <v>9181007</v>
      </c>
      <c r="L35" s="20"/>
      <c r="M35" s="20"/>
      <c r="N35" s="21">
        <f t="shared" si="0"/>
        <v>9181007</v>
      </c>
      <c r="O35" s="1"/>
    </row>
    <row r="36" spans="1:252" s="22" customFormat="1" ht="27" customHeight="1" x14ac:dyDescent="0.2">
      <c r="A36" s="16" t="s">
        <v>27</v>
      </c>
      <c r="B36" s="28" t="s">
        <v>28</v>
      </c>
      <c r="C36" s="19" t="s">
        <v>53</v>
      </c>
      <c r="D36" s="19" t="s">
        <v>54</v>
      </c>
      <c r="E36" s="28" t="s">
        <v>31</v>
      </c>
      <c r="F36" s="29" t="s">
        <v>55</v>
      </c>
      <c r="G36" s="19" t="s">
        <v>33</v>
      </c>
      <c r="H36" s="18" t="s">
        <v>37</v>
      </c>
      <c r="I36" s="17" t="s">
        <v>38</v>
      </c>
      <c r="J36" s="19" t="s">
        <v>36</v>
      </c>
      <c r="K36" s="20">
        <v>1778550</v>
      </c>
      <c r="L36" s="20"/>
      <c r="M36" s="20"/>
      <c r="N36" s="21">
        <f t="shared" si="0"/>
        <v>1778550</v>
      </c>
      <c r="O36" s="1"/>
    </row>
    <row r="37" spans="1:252" s="22" customFormat="1" ht="27" customHeight="1" x14ac:dyDescent="0.2">
      <c r="A37" s="16" t="s">
        <v>27</v>
      </c>
      <c r="B37" s="28" t="s">
        <v>28</v>
      </c>
      <c r="C37" s="19" t="s">
        <v>53</v>
      </c>
      <c r="D37" s="19" t="s">
        <v>56</v>
      </c>
      <c r="E37" s="28" t="s">
        <v>31</v>
      </c>
      <c r="F37" s="29" t="s">
        <v>57</v>
      </c>
      <c r="G37" s="19" t="s">
        <v>33</v>
      </c>
      <c r="H37" s="19" t="s">
        <v>34</v>
      </c>
      <c r="I37" s="17" t="s">
        <v>35</v>
      </c>
      <c r="J37" s="19" t="s">
        <v>36</v>
      </c>
      <c r="K37" s="20"/>
      <c r="L37" s="20">
        <v>1209805</v>
      </c>
      <c r="M37" s="20"/>
      <c r="N37" s="21">
        <f t="shared" si="0"/>
        <v>1209805</v>
      </c>
      <c r="O37" s="1"/>
    </row>
    <row r="38" spans="1:252" s="22" customFormat="1" ht="27" customHeight="1" x14ac:dyDescent="0.2">
      <c r="A38" s="16" t="s">
        <v>27</v>
      </c>
      <c r="B38" s="17" t="s">
        <v>28</v>
      </c>
      <c r="C38" s="18" t="s">
        <v>53</v>
      </c>
      <c r="D38" s="18" t="s">
        <v>58</v>
      </c>
      <c r="E38" s="17" t="s">
        <v>31</v>
      </c>
      <c r="F38" s="17" t="s">
        <v>59</v>
      </c>
      <c r="G38" s="18" t="s">
        <v>33</v>
      </c>
      <c r="H38" s="18" t="s">
        <v>34</v>
      </c>
      <c r="I38" s="17" t="s">
        <v>35</v>
      </c>
      <c r="J38" s="18" t="s">
        <v>36</v>
      </c>
      <c r="K38" s="23"/>
      <c r="L38" s="23"/>
      <c r="M38" s="23">
        <v>4222560</v>
      </c>
      <c r="N38" s="21">
        <f t="shared" si="0"/>
        <v>4222560</v>
      </c>
      <c r="O38" s="1"/>
    </row>
    <row r="39" spans="1:252" s="22" customFormat="1" ht="27" customHeight="1" x14ac:dyDescent="0.2">
      <c r="A39" s="16" t="s">
        <v>27</v>
      </c>
      <c r="B39" s="17" t="s">
        <v>28</v>
      </c>
      <c r="C39" s="18" t="s">
        <v>53</v>
      </c>
      <c r="D39" s="18" t="s">
        <v>58</v>
      </c>
      <c r="E39" s="17" t="s">
        <v>31</v>
      </c>
      <c r="F39" s="17" t="s">
        <v>59</v>
      </c>
      <c r="G39" s="18" t="s">
        <v>33</v>
      </c>
      <c r="H39" s="18" t="s">
        <v>37</v>
      </c>
      <c r="I39" s="17" t="s">
        <v>38</v>
      </c>
      <c r="J39" s="18" t="s">
        <v>36</v>
      </c>
      <c r="K39" s="23"/>
      <c r="L39" s="23"/>
      <c r="M39" s="23">
        <v>1000000</v>
      </c>
      <c r="N39" s="21">
        <f t="shared" si="0"/>
        <v>1000000</v>
      </c>
      <c r="O39" s="1"/>
    </row>
    <row r="40" spans="1:252" s="1" customFormat="1" ht="27" customHeight="1" x14ac:dyDescent="0.2">
      <c r="A40" s="16" t="s">
        <v>27</v>
      </c>
      <c r="B40" s="17" t="s">
        <v>28</v>
      </c>
      <c r="C40" s="18" t="s">
        <v>60</v>
      </c>
      <c r="D40" s="18" t="s">
        <v>61</v>
      </c>
      <c r="E40" s="17" t="s">
        <v>31</v>
      </c>
      <c r="F40" s="17" t="s">
        <v>62</v>
      </c>
      <c r="G40" s="18" t="s">
        <v>33</v>
      </c>
      <c r="H40" s="18" t="s">
        <v>34</v>
      </c>
      <c r="I40" s="17" t="s">
        <v>35</v>
      </c>
      <c r="J40" s="18" t="s">
        <v>36</v>
      </c>
      <c r="K40" s="23">
        <v>50957164</v>
      </c>
      <c r="L40" s="23"/>
      <c r="M40" s="23"/>
      <c r="N40" s="21">
        <f t="shared" si="0"/>
        <v>50957164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</row>
    <row r="41" spans="1:252" s="1" customFormat="1" ht="27" customHeight="1" x14ac:dyDescent="0.2">
      <c r="A41" s="16" t="s">
        <v>27</v>
      </c>
      <c r="B41" s="17" t="s">
        <v>28</v>
      </c>
      <c r="C41" s="18" t="s">
        <v>60</v>
      </c>
      <c r="D41" s="18" t="s">
        <v>63</v>
      </c>
      <c r="E41" s="17" t="s">
        <v>31</v>
      </c>
      <c r="F41" s="17" t="s">
        <v>64</v>
      </c>
      <c r="G41" s="18" t="s">
        <v>33</v>
      </c>
      <c r="H41" s="18" t="s">
        <v>34</v>
      </c>
      <c r="I41" s="17" t="s">
        <v>35</v>
      </c>
      <c r="J41" s="18" t="s">
        <v>36</v>
      </c>
      <c r="K41" s="23"/>
      <c r="L41" s="23">
        <v>5015395</v>
      </c>
      <c r="M41" s="23"/>
      <c r="N41" s="21">
        <f t="shared" si="0"/>
        <v>5015395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</row>
    <row r="42" spans="1:252" s="1" customFormat="1" ht="27" customHeight="1" x14ac:dyDescent="0.2">
      <c r="A42" s="16" t="s">
        <v>27</v>
      </c>
      <c r="B42" s="17" t="s">
        <v>28</v>
      </c>
      <c r="C42" s="18" t="s">
        <v>60</v>
      </c>
      <c r="D42" s="18" t="s">
        <v>65</v>
      </c>
      <c r="E42" s="17" t="s">
        <v>31</v>
      </c>
      <c r="F42" s="17" t="s">
        <v>66</v>
      </c>
      <c r="G42" s="18" t="s">
        <v>33</v>
      </c>
      <c r="H42" s="18" t="s">
        <v>34</v>
      </c>
      <c r="I42" s="17" t="s">
        <v>35</v>
      </c>
      <c r="J42" s="18" t="s">
        <v>36</v>
      </c>
      <c r="K42" s="23"/>
      <c r="L42" s="23"/>
      <c r="M42" s="23">
        <v>16949843</v>
      </c>
      <c r="N42" s="21">
        <f t="shared" si="0"/>
        <v>16949843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</row>
    <row r="43" spans="1:252" s="1" customFormat="1" ht="27" customHeight="1" x14ac:dyDescent="0.2">
      <c r="A43" s="16" t="s">
        <v>27</v>
      </c>
      <c r="B43" s="17" t="s">
        <v>28</v>
      </c>
      <c r="C43" s="18" t="s">
        <v>60</v>
      </c>
      <c r="D43" s="18" t="s">
        <v>67</v>
      </c>
      <c r="E43" s="17" t="s">
        <v>31</v>
      </c>
      <c r="F43" s="17" t="s">
        <v>68</v>
      </c>
      <c r="G43" s="18" t="s">
        <v>33</v>
      </c>
      <c r="H43" s="18" t="s">
        <v>34</v>
      </c>
      <c r="I43" s="17" t="s">
        <v>35</v>
      </c>
      <c r="J43" s="18" t="s">
        <v>36</v>
      </c>
      <c r="K43" s="23">
        <v>17246891</v>
      </c>
      <c r="L43" s="23"/>
      <c r="M43" s="23"/>
      <c r="N43" s="21">
        <f t="shared" si="0"/>
        <v>17246891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</row>
    <row r="44" spans="1:252" s="1" customFormat="1" ht="27" customHeight="1" x14ac:dyDescent="0.2">
      <c r="A44" s="16" t="s">
        <v>27</v>
      </c>
      <c r="B44" s="17" t="s">
        <v>28</v>
      </c>
      <c r="C44" s="18" t="s">
        <v>60</v>
      </c>
      <c r="D44" s="18" t="s">
        <v>69</v>
      </c>
      <c r="E44" s="17" t="s">
        <v>31</v>
      </c>
      <c r="F44" s="17" t="s">
        <v>70</v>
      </c>
      <c r="G44" s="18" t="s">
        <v>33</v>
      </c>
      <c r="H44" s="18" t="s">
        <v>34</v>
      </c>
      <c r="I44" s="17" t="s">
        <v>35</v>
      </c>
      <c r="J44" s="18" t="s">
        <v>36</v>
      </c>
      <c r="K44" s="23"/>
      <c r="L44" s="23">
        <v>500714</v>
      </c>
      <c r="M44" s="23"/>
      <c r="N44" s="21">
        <f t="shared" si="0"/>
        <v>500714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</row>
    <row r="45" spans="1:252" s="1" customFormat="1" ht="27" customHeight="1" x14ac:dyDescent="0.2">
      <c r="A45" s="16" t="s">
        <v>27</v>
      </c>
      <c r="B45" s="17" t="s">
        <v>28</v>
      </c>
      <c r="C45" s="18" t="s">
        <v>60</v>
      </c>
      <c r="D45" s="18" t="s">
        <v>71</v>
      </c>
      <c r="E45" s="17" t="s">
        <v>31</v>
      </c>
      <c r="F45" s="17" t="s">
        <v>72</v>
      </c>
      <c r="G45" s="18" t="s">
        <v>33</v>
      </c>
      <c r="H45" s="18" t="s">
        <v>34</v>
      </c>
      <c r="I45" s="17" t="s">
        <v>35</v>
      </c>
      <c r="J45" s="18" t="s">
        <v>36</v>
      </c>
      <c r="K45" s="23"/>
      <c r="L45" s="23"/>
      <c r="M45" s="23">
        <v>1172551</v>
      </c>
      <c r="N45" s="21">
        <f t="shared" si="0"/>
        <v>1172551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</row>
    <row r="46" spans="1:252" s="35" customFormat="1" ht="27" customHeight="1" x14ac:dyDescent="0.2">
      <c r="A46" s="30" t="s">
        <v>27</v>
      </c>
      <c r="B46" s="31" t="s">
        <v>28</v>
      </c>
      <c r="C46" s="32" t="s">
        <v>60</v>
      </c>
      <c r="D46" s="32" t="s">
        <v>73</v>
      </c>
      <c r="E46" s="31" t="s">
        <v>31</v>
      </c>
      <c r="F46" s="31" t="s">
        <v>74</v>
      </c>
      <c r="G46" s="32" t="s">
        <v>33</v>
      </c>
      <c r="H46" s="32" t="s">
        <v>34</v>
      </c>
      <c r="I46" s="31" t="s">
        <v>35</v>
      </c>
      <c r="J46" s="32" t="s">
        <v>36</v>
      </c>
      <c r="K46" s="33">
        <v>4802086</v>
      </c>
      <c r="L46" s="33"/>
      <c r="M46" s="33"/>
      <c r="N46" s="34">
        <f>K46+L46+M46</f>
        <v>4802086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</row>
    <row r="47" spans="1:252" s="35" customFormat="1" ht="27" customHeight="1" x14ac:dyDescent="0.2">
      <c r="A47" s="30" t="s">
        <v>27</v>
      </c>
      <c r="B47" s="31" t="s">
        <v>28</v>
      </c>
      <c r="C47" s="32" t="s">
        <v>60</v>
      </c>
      <c r="D47" s="32" t="s">
        <v>75</v>
      </c>
      <c r="E47" s="31" t="s">
        <v>31</v>
      </c>
      <c r="F47" s="31" t="s">
        <v>76</v>
      </c>
      <c r="G47" s="32" t="s">
        <v>33</v>
      </c>
      <c r="H47" s="32" t="s">
        <v>34</v>
      </c>
      <c r="I47" s="31" t="s">
        <v>35</v>
      </c>
      <c r="J47" s="32" t="s">
        <v>36</v>
      </c>
      <c r="K47" s="33"/>
      <c r="L47" s="33">
        <v>449563</v>
      </c>
      <c r="M47" s="33"/>
      <c r="N47" s="34">
        <f>K47+L47+M47</f>
        <v>449563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</row>
    <row r="48" spans="1:252" s="1" customFormat="1" ht="21" customHeight="1" x14ac:dyDescent="0.2">
      <c r="A48" s="96" t="s">
        <v>77</v>
      </c>
      <c r="B48" s="97"/>
      <c r="C48" s="97"/>
      <c r="D48" s="97"/>
      <c r="E48" s="97"/>
      <c r="F48" s="97"/>
      <c r="G48" s="97"/>
      <c r="H48" s="97"/>
      <c r="I48" s="97"/>
      <c r="J48" s="98"/>
      <c r="K48" s="37">
        <f>SUM(K19:K47)</f>
        <v>831929254</v>
      </c>
      <c r="L48" s="37">
        <f>SUM(L19:L47)</f>
        <v>114525833</v>
      </c>
      <c r="M48" s="37">
        <f>SUM(M19:M47)</f>
        <v>217163792</v>
      </c>
      <c r="N48" s="38">
        <f>SUM(N19:N47)</f>
        <v>1163618879</v>
      </c>
      <c r="P48" s="3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s="1" customFormat="1" ht="27" customHeight="1" x14ac:dyDescent="0.2">
      <c r="A49" s="16" t="s">
        <v>78</v>
      </c>
      <c r="B49" s="28" t="s">
        <v>79</v>
      </c>
      <c r="C49" s="18" t="s">
        <v>29</v>
      </c>
      <c r="D49" s="18" t="s">
        <v>80</v>
      </c>
      <c r="E49" s="17" t="s">
        <v>31</v>
      </c>
      <c r="F49" s="17" t="s">
        <v>32</v>
      </c>
      <c r="G49" s="19" t="s">
        <v>33</v>
      </c>
      <c r="H49" s="18" t="s">
        <v>81</v>
      </c>
      <c r="I49" s="17" t="s">
        <v>82</v>
      </c>
      <c r="J49" s="19" t="s">
        <v>36</v>
      </c>
      <c r="K49" s="23">
        <v>7635462</v>
      </c>
      <c r="L49" s="20"/>
      <c r="M49" s="20"/>
      <c r="N49" s="21">
        <f t="shared" ref="N49:N59" si="1">K49+L49+M49</f>
        <v>7635462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</row>
    <row r="50" spans="1:252" s="1" customFormat="1" ht="27" customHeight="1" x14ac:dyDescent="0.2">
      <c r="A50" s="16" t="s">
        <v>78</v>
      </c>
      <c r="B50" s="28" t="s">
        <v>79</v>
      </c>
      <c r="C50" s="18" t="s">
        <v>29</v>
      </c>
      <c r="D50" s="18" t="s">
        <v>83</v>
      </c>
      <c r="E50" s="17" t="s">
        <v>31</v>
      </c>
      <c r="F50" s="17" t="s">
        <v>40</v>
      </c>
      <c r="G50" s="18" t="s">
        <v>33</v>
      </c>
      <c r="H50" s="18" t="s">
        <v>81</v>
      </c>
      <c r="I50" s="17" t="s">
        <v>82</v>
      </c>
      <c r="J50" s="18" t="s">
        <v>36</v>
      </c>
      <c r="K50" s="23"/>
      <c r="L50" s="23">
        <v>371888</v>
      </c>
      <c r="M50" s="23"/>
      <c r="N50" s="21">
        <f t="shared" si="1"/>
        <v>371888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</row>
    <row r="51" spans="1:252" s="22" customFormat="1" ht="27" customHeight="1" x14ac:dyDescent="0.2">
      <c r="A51" s="16" t="s">
        <v>78</v>
      </c>
      <c r="B51" s="28" t="s">
        <v>79</v>
      </c>
      <c r="C51" s="18" t="s">
        <v>29</v>
      </c>
      <c r="D51" s="18" t="s">
        <v>84</v>
      </c>
      <c r="E51" s="17" t="s">
        <v>31</v>
      </c>
      <c r="F51" s="17" t="s">
        <v>42</v>
      </c>
      <c r="G51" s="18" t="s">
        <v>33</v>
      </c>
      <c r="H51" s="18" t="s">
        <v>81</v>
      </c>
      <c r="I51" s="17" t="s">
        <v>82</v>
      </c>
      <c r="J51" s="18" t="s">
        <v>36</v>
      </c>
      <c r="K51" s="23"/>
      <c r="L51" s="23"/>
      <c r="M51" s="23">
        <v>299157</v>
      </c>
      <c r="N51" s="21">
        <f t="shared" si="1"/>
        <v>299157</v>
      </c>
      <c r="O51" s="1"/>
    </row>
    <row r="52" spans="1:252" s="22" customFormat="1" ht="27" customHeight="1" x14ac:dyDescent="0.2">
      <c r="A52" s="16" t="s">
        <v>78</v>
      </c>
      <c r="B52" s="17" t="s">
        <v>79</v>
      </c>
      <c r="C52" s="19" t="s">
        <v>29</v>
      </c>
      <c r="D52" s="19" t="s">
        <v>85</v>
      </c>
      <c r="E52" s="24" t="s">
        <v>31</v>
      </c>
      <c r="F52" s="24" t="s">
        <v>48</v>
      </c>
      <c r="G52" s="19" t="s">
        <v>33</v>
      </c>
      <c r="H52" s="18" t="s">
        <v>81</v>
      </c>
      <c r="I52" s="17" t="s">
        <v>82</v>
      </c>
      <c r="J52" s="19" t="s">
        <v>36</v>
      </c>
      <c r="K52" s="20">
        <v>96563</v>
      </c>
      <c r="L52" s="20"/>
      <c r="M52" s="20"/>
      <c r="N52" s="21">
        <f t="shared" si="1"/>
        <v>96563</v>
      </c>
      <c r="O52" s="1"/>
    </row>
    <row r="53" spans="1:252" s="22" customFormat="1" ht="27" customHeight="1" x14ac:dyDescent="0.2">
      <c r="A53" s="16" t="s">
        <v>78</v>
      </c>
      <c r="B53" s="28" t="s">
        <v>79</v>
      </c>
      <c r="C53" s="19" t="s">
        <v>53</v>
      </c>
      <c r="D53" s="19" t="s">
        <v>86</v>
      </c>
      <c r="E53" s="28" t="s">
        <v>31</v>
      </c>
      <c r="F53" s="29" t="s">
        <v>55</v>
      </c>
      <c r="G53" s="19" t="s">
        <v>33</v>
      </c>
      <c r="H53" s="18" t="s">
        <v>81</v>
      </c>
      <c r="I53" s="17" t="s">
        <v>82</v>
      </c>
      <c r="J53" s="18" t="s">
        <v>36</v>
      </c>
      <c r="K53" s="20">
        <v>5580000</v>
      </c>
      <c r="L53" s="20"/>
      <c r="M53" s="20"/>
      <c r="N53" s="21">
        <f t="shared" si="1"/>
        <v>5580000</v>
      </c>
      <c r="O53" s="1"/>
    </row>
    <row r="54" spans="1:252" s="22" customFormat="1" ht="27" customHeight="1" x14ac:dyDescent="0.2">
      <c r="A54" s="16" t="s">
        <v>78</v>
      </c>
      <c r="B54" s="28" t="s">
        <v>79</v>
      </c>
      <c r="C54" s="18" t="s">
        <v>53</v>
      </c>
      <c r="D54" s="18" t="s">
        <v>87</v>
      </c>
      <c r="E54" s="17" t="s">
        <v>31</v>
      </c>
      <c r="F54" s="17" t="s">
        <v>57</v>
      </c>
      <c r="G54" s="18" t="s">
        <v>33</v>
      </c>
      <c r="H54" s="18" t="s">
        <v>81</v>
      </c>
      <c r="I54" s="17" t="s">
        <v>82</v>
      </c>
      <c r="J54" s="18" t="s">
        <v>36</v>
      </c>
      <c r="K54" s="23"/>
      <c r="L54" s="23">
        <v>1374382</v>
      </c>
      <c r="M54" s="23"/>
      <c r="N54" s="21">
        <f t="shared" si="1"/>
        <v>1374382</v>
      </c>
      <c r="O54" s="1"/>
    </row>
    <row r="55" spans="1:252" s="22" customFormat="1" ht="27" customHeight="1" x14ac:dyDescent="0.2">
      <c r="A55" s="16" t="s">
        <v>78</v>
      </c>
      <c r="B55" s="28" t="s">
        <v>79</v>
      </c>
      <c r="C55" s="18" t="s">
        <v>53</v>
      </c>
      <c r="D55" s="18" t="s">
        <v>88</v>
      </c>
      <c r="E55" s="17" t="s">
        <v>31</v>
      </c>
      <c r="F55" s="17" t="s">
        <v>59</v>
      </c>
      <c r="G55" s="18" t="s">
        <v>33</v>
      </c>
      <c r="H55" s="18" t="s">
        <v>81</v>
      </c>
      <c r="I55" s="17" t="s">
        <v>82</v>
      </c>
      <c r="J55" s="18" t="s">
        <v>36</v>
      </c>
      <c r="K55" s="23"/>
      <c r="L55" s="23"/>
      <c r="M55" s="23">
        <v>2580000</v>
      </c>
      <c r="N55" s="21">
        <f t="shared" si="1"/>
        <v>2580000</v>
      </c>
      <c r="O55" s="1"/>
    </row>
    <row r="56" spans="1:252" s="1" customFormat="1" ht="27" customHeight="1" x14ac:dyDescent="0.2">
      <c r="A56" s="16" t="s">
        <v>78</v>
      </c>
      <c r="B56" s="28" t="s">
        <v>79</v>
      </c>
      <c r="C56" s="18" t="s">
        <v>60</v>
      </c>
      <c r="D56" s="18" t="s">
        <v>89</v>
      </c>
      <c r="E56" s="17" t="s">
        <v>31</v>
      </c>
      <c r="F56" s="17" t="s">
        <v>62</v>
      </c>
      <c r="G56" s="18" t="s">
        <v>33</v>
      </c>
      <c r="H56" s="18" t="s">
        <v>81</v>
      </c>
      <c r="I56" s="17" t="s">
        <v>82</v>
      </c>
      <c r="J56" s="18" t="s">
        <v>36</v>
      </c>
      <c r="K56" s="23">
        <v>400000</v>
      </c>
      <c r="L56" s="23"/>
      <c r="M56" s="23"/>
      <c r="N56" s="21">
        <f t="shared" si="1"/>
        <v>400000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</row>
    <row r="57" spans="1:252" s="1" customFormat="1" ht="27" customHeight="1" x14ac:dyDescent="0.2">
      <c r="A57" s="16" t="s">
        <v>78</v>
      </c>
      <c r="B57" s="28" t="s">
        <v>79</v>
      </c>
      <c r="C57" s="18" t="s">
        <v>60</v>
      </c>
      <c r="D57" s="18" t="s">
        <v>90</v>
      </c>
      <c r="E57" s="17" t="s">
        <v>31</v>
      </c>
      <c r="F57" s="17" t="s">
        <v>64</v>
      </c>
      <c r="G57" s="18" t="s">
        <v>33</v>
      </c>
      <c r="H57" s="18" t="s">
        <v>81</v>
      </c>
      <c r="I57" s="17" t="s">
        <v>82</v>
      </c>
      <c r="J57" s="18" t="s">
        <v>36</v>
      </c>
      <c r="K57" s="23"/>
      <c r="L57" s="23">
        <v>196307</v>
      </c>
      <c r="M57" s="23"/>
      <c r="N57" s="21">
        <f t="shared" si="1"/>
        <v>196307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</row>
    <row r="58" spans="1:252" s="1" customFormat="1" ht="27" customHeight="1" x14ac:dyDescent="0.2">
      <c r="A58" s="16" t="s">
        <v>78</v>
      </c>
      <c r="B58" s="28" t="s">
        <v>79</v>
      </c>
      <c r="C58" s="18" t="s">
        <v>60</v>
      </c>
      <c r="D58" s="18" t="s">
        <v>91</v>
      </c>
      <c r="E58" s="17" t="s">
        <v>31</v>
      </c>
      <c r="F58" s="17" t="s">
        <v>92</v>
      </c>
      <c r="G58" s="18" t="s">
        <v>33</v>
      </c>
      <c r="H58" s="18" t="s">
        <v>81</v>
      </c>
      <c r="I58" s="17" t="s">
        <v>82</v>
      </c>
      <c r="J58" s="18" t="s">
        <v>36</v>
      </c>
      <c r="K58" s="23"/>
      <c r="L58" s="23"/>
      <c r="M58" s="23">
        <v>203693</v>
      </c>
      <c r="N58" s="21">
        <f t="shared" si="1"/>
        <v>203693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</row>
    <row r="59" spans="1:252" s="1" customFormat="1" ht="27" customHeight="1" x14ac:dyDescent="0.2">
      <c r="A59" s="16" t="s">
        <v>78</v>
      </c>
      <c r="B59" s="28" t="s">
        <v>79</v>
      </c>
      <c r="C59" s="18" t="s">
        <v>60</v>
      </c>
      <c r="D59" s="18" t="s">
        <v>93</v>
      </c>
      <c r="E59" s="17" t="s">
        <v>31</v>
      </c>
      <c r="F59" s="17" t="s">
        <v>74</v>
      </c>
      <c r="G59" s="18" t="s">
        <v>33</v>
      </c>
      <c r="H59" s="18" t="s">
        <v>81</v>
      </c>
      <c r="I59" s="17" t="s">
        <v>82</v>
      </c>
      <c r="J59" s="18" t="s">
        <v>36</v>
      </c>
      <c r="K59" s="23">
        <v>400000</v>
      </c>
      <c r="L59" s="23"/>
      <c r="M59" s="23"/>
      <c r="N59" s="21">
        <f t="shared" si="1"/>
        <v>400000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</row>
    <row r="60" spans="1:252" s="1" customFormat="1" ht="21" customHeight="1" thickBot="1" x14ac:dyDescent="0.25">
      <c r="A60" s="96" t="s">
        <v>94</v>
      </c>
      <c r="B60" s="97"/>
      <c r="C60" s="97"/>
      <c r="D60" s="97"/>
      <c r="E60" s="97"/>
      <c r="F60" s="97"/>
      <c r="G60" s="97"/>
      <c r="H60" s="97"/>
      <c r="I60" s="97"/>
      <c r="J60" s="98"/>
      <c r="K60" s="37">
        <f>SUM(K49:K59)</f>
        <v>14112025</v>
      </c>
      <c r="L60" s="37">
        <f>SUM(L49:L59)</f>
        <v>1942577</v>
      </c>
      <c r="M60" s="37">
        <f>SUM(M49:M59)</f>
        <v>3082850</v>
      </c>
      <c r="N60" s="38">
        <f>SUM(N49:N59)</f>
        <v>19137452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</row>
    <row r="61" spans="1:252" s="1" customFormat="1" ht="21" customHeight="1" thickBot="1" x14ac:dyDescent="0.25">
      <c r="A61" s="99" t="s">
        <v>95</v>
      </c>
      <c r="B61" s="100"/>
      <c r="C61" s="100"/>
      <c r="D61" s="100"/>
      <c r="E61" s="100"/>
      <c r="F61" s="100"/>
      <c r="G61" s="100"/>
      <c r="H61" s="100"/>
      <c r="I61" s="100"/>
      <c r="J61" s="101"/>
      <c r="K61" s="40">
        <f>K48+K60</f>
        <v>846041279</v>
      </c>
      <c r="L61" s="40">
        <f>L48+L60</f>
        <v>116468410</v>
      </c>
      <c r="M61" s="40">
        <f>M48+M60</f>
        <v>220246642</v>
      </c>
      <c r="N61" s="41">
        <f>N48+N60</f>
        <v>1182756331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1" customFormat="1" ht="21" customHeight="1" x14ac:dyDescent="0.2">
      <c r="A62" s="93" t="s">
        <v>96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22" customFormat="1" ht="27" customHeight="1" x14ac:dyDescent="0.2">
      <c r="A63" s="16" t="s">
        <v>27</v>
      </c>
      <c r="B63" s="28" t="s">
        <v>28</v>
      </c>
      <c r="C63" s="18" t="s">
        <v>97</v>
      </c>
      <c r="D63" s="18" t="s">
        <v>98</v>
      </c>
      <c r="E63" s="17" t="s">
        <v>99</v>
      </c>
      <c r="F63" s="17" t="s">
        <v>100</v>
      </c>
      <c r="G63" s="18" t="s">
        <v>33</v>
      </c>
      <c r="H63" s="19" t="s">
        <v>34</v>
      </c>
      <c r="I63" s="28" t="s">
        <v>35</v>
      </c>
      <c r="J63" s="19" t="s">
        <v>33</v>
      </c>
      <c r="K63" s="20">
        <v>1471363</v>
      </c>
      <c r="L63" s="20"/>
      <c r="M63" s="20"/>
      <c r="N63" s="21">
        <f t="shared" ref="N63:N66" si="2">K63+L63+M63</f>
        <v>1471363</v>
      </c>
      <c r="O63" s="1"/>
    </row>
    <row r="64" spans="1:252" s="22" customFormat="1" ht="27" customHeight="1" x14ac:dyDescent="0.2">
      <c r="A64" s="16" t="s">
        <v>27</v>
      </c>
      <c r="B64" s="28" t="s">
        <v>28</v>
      </c>
      <c r="C64" s="18" t="s">
        <v>97</v>
      </c>
      <c r="D64" s="18" t="s">
        <v>98</v>
      </c>
      <c r="E64" s="17" t="s">
        <v>99</v>
      </c>
      <c r="F64" s="17" t="s">
        <v>100</v>
      </c>
      <c r="G64" s="18" t="s">
        <v>33</v>
      </c>
      <c r="H64" s="19" t="s">
        <v>34</v>
      </c>
      <c r="I64" s="28" t="s">
        <v>35</v>
      </c>
      <c r="J64" s="19" t="s">
        <v>36</v>
      </c>
      <c r="K64" s="20">
        <v>667204</v>
      </c>
      <c r="L64" s="20"/>
      <c r="M64" s="20"/>
      <c r="N64" s="21">
        <f t="shared" si="2"/>
        <v>667204</v>
      </c>
      <c r="O64" s="1"/>
    </row>
    <row r="65" spans="1:252" s="22" customFormat="1" ht="27" customHeight="1" x14ac:dyDescent="0.2">
      <c r="A65" s="16" t="s">
        <v>27</v>
      </c>
      <c r="B65" s="28" t="s">
        <v>28</v>
      </c>
      <c r="C65" s="18" t="s">
        <v>97</v>
      </c>
      <c r="D65" s="18" t="s">
        <v>101</v>
      </c>
      <c r="E65" s="17" t="s">
        <v>99</v>
      </c>
      <c r="F65" s="17" t="s">
        <v>102</v>
      </c>
      <c r="G65" s="18" t="s">
        <v>33</v>
      </c>
      <c r="H65" s="19" t="s">
        <v>34</v>
      </c>
      <c r="I65" s="28" t="s">
        <v>35</v>
      </c>
      <c r="J65" s="18" t="s">
        <v>33</v>
      </c>
      <c r="K65" s="20"/>
      <c r="L65" s="20"/>
      <c r="M65" s="20">
        <v>692406</v>
      </c>
      <c r="N65" s="21">
        <f t="shared" si="2"/>
        <v>692406</v>
      </c>
      <c r="O65" s="1"/>
    </row>
    <row r="66" spans="1:252" s="22" customFormat="1" ht="27" customHeight="1" x14ac:dyDescent="0.2">
      <c r="A66" s="16" t="s">
        <v>27</v>
      </c>
      <c r="B66" s="28" t="s">
        <v>28</v>
      </c>
      <c r="C66" s="18" t="s">
        <v>97</v>
      </c>
      <c r="D66" s="18" t="s">
        <v>101</v>
      </c>
      <c r="E66" s="17" t="s">
        <v>99</v>
      </c>
      <c r="F66" s="17" t="s">
        <v>102</v>
      </c>
      <c r="G66" s="18" t="s">
        <v>33</v>
      </c>
      <c r="H66" s="19" t="s">
        <v>34</v>
      </c>
      <c r="I66" s="28" t="s">
        <v>35</v>
      </c>
      <c r="J66" s="18" t="s">
        <v>36</v>
      </c>
      <c r="K66" s="20"/>
      <c r="L66" s="20"/>
      <c r="M66" s="20">
        <v>317525</v>
      </c>
      <c r="N66" s="21">
        <f t="shared" si="2"/>
        <v>317525</v>
      </c>
      <c r="O66" s="1"/>
    </row>
    <row r="67" spans="1:252" s="1" customFormat="1" ht="27" customHeight="1" x14ac:dyDescent="0.2">
      <c r="A67" s="42" t="s">
        <v>27</v>
      </c>
      <c r="B67" s="17" t="s">
        <v>28</v>
      </c>
      <c r="C67" s="18" t="s">
        <v>97</v>
      </c>
      <c r="D67" s="19" t="s">
        <v>103</v>
      </c>
      <c r="E67" s="28" t="s">
        <v>99</v>
      </c>
      <c r="F67" s="17" t="s">
        <v>104</v>
      </c>
      <c r="G67" s="18" t="s">
        <v>33</v>
      </c>
      <c r="H67" s="18" t="s">
        <v>105</v>
      </c>
      <c r="I67" s="43" t="s">
        <v>106</v>
      </c>
      <c r="J67" s="18" t="s">
        <v>36</v>
      </c>
      <c r="K67" s="23"/>
      <c r="L67" s="20"/>
      <c r="M67" s="20">
        <v>5447285</v>
      </c>
      <c r="N67" s="21">
        <f>K67+L67+M67</f>
        <v>5447285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</row>
    <row r="68" spans="1:252" s="1" customFormat="1" ht="27" customHeight="1" x14ac:dyDescent="0.2">
      <c r="A68" s="42" t="s">
        <v>27</v>
      </c>
      <c r="B68" s="17" t="s">
        <v>28</v>
      </c>
      <c r="C68" s="18" t="s">
        <v>97</v>
      </c>
      <c r="D68" s="19" t="s">
        <v>103</v>
      </c>
      <c r="E68" s="28" t="s">
        <v>99</v>
      </c>
      <c r="F68" s="17" t="s">
        <v>104</v>
      </c>
      <c r="G68" s="18" t="s">
        <v>33</v>
      </c>
      <c r="H68" s="18" t="s">
        <v>105</v>
      </c>
      <c r="I68" s="43" t="s">
        <v>106</v>
      </c>
      <c r="J68" s="18" t="s">
        <v>107</v>
      </c>
      <c r="K68" s="23"/>
      <c r="L68" s="20"/>
      <c r="M68" s="20">
        <v>552715</v>
      </c>
      <c r="N68" s="21">
        <f>K68+L68+M68</f>
        <v>552715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</row>
    <row r="69" spans="1:252" s="1" customFormat="1" ht="27" customHeight="1" x14ac:dyDescent="0.2">
      <c r="A69" s="42" t="s">
        <v>27</v>
      </c>
      <c r="B69" s="17" t="s">
        <v>28</v>
      </c>
      <c r="C69" s="18" t="s">
        <v>29</v>
      </c>
      <c r="D69" s="18" t="s">
        <v>108</v>
      </c>
      <c r="E69" s="17" t="s">
        <v>31</v>
      </c>
      <c r="F69" s="17" t="s">
        <v>109</v>
      </c>
      <c r="G69" s="18" t="s">
        <v>33</v>
      </c>
      <c r="H69" s="18" t="s">
        <v>34</v>
      </c>
      <c r="I69" s="17" t="s">
        <v>35</v>
      </c>
      <c r="J69" s="18" t="s">
        <v>36</v>
      </c>
      <c r="K69" s="23"/>
      <c r="L69" s="20"/>
      <c r="M69" s="20">
        <v>11751402</v>
      </c>
      <c r="N69" s="21">
        <f>K69+L69+M69</f>
        <v>11751402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</row>
    <row r="70" spans="1:252" s="1" customFormat="1" ht="21" customHeight="1" x14ac:dyDescent="0.2">
      <c r="A70" s="96" t="s">
        <v>110</v>
      </c>
      <c r="B70" s="97"/>
      <c r="C70" s="97"/>
      <c r="D70" s="97"/>
      <c r="E70" s="97"/>
      <c r="F70" s="97"/>
      <c r="G70" s="97"/>
      <c r="H70" s="97"/>
      <c r="I70" s="97"/>
      <c r="J70" s="98"/>
      <c r="K70" s="37">
        <f>SUM(K63:K69)</f>
        <v>2138567</v>
      </c>
      <c r="L70" s="37">
        <f>SUM(L63:L69)</f>
        <v>0</v>
      </c>
      <c r="M70" s="37">
        <f>SUM(M63:M69)</f>
        <v>18761333</v>
      </c>
      <c r="N70" s="38">
        <f>SUM(N63:N69)</f>
        <v>20899900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</row>
    <row r="71" spans="1:252" s="1" customFormat="1" ht="27.75" customHeight="1" x14ac:dyDescent="0.2">
      <c r="A71" s="16" t="s">
        <v>78</v>
      </c>
      <c r="B71" s="28" t="s">
        <v>79</v>
      </c>
      <c r="C71" s="18" t="s">
        <v>97</v>
      </c>
      <c r="D71" s="18" t="s">
        <v>111</v>
      </c>
      <c r="E71" s="17" t="s">
        <v>99</v>
      </c>
      <c r="F71" s="17" t="s">
        <v>112</v>
      </c>
      <c r="G71" s="18" t="s">
        <v>33</v>
      </c>
      <c r="H71" s="18" t="s">
        <v>34</v>
      </c>
      <c r="I71" s="17" t="s">
        <v>35</v>
      </c>
      <c r="J71" s="18" t="s">
        <v>107</v>
      </c>
      <c r="K71" s="23">
        <v>450000</v>
      </c>
      <c r="L71" s="20"/>
      <c r="M71" s="20"/>
      <c r="N71" s="21">
        <f t="shared" ref="N71:N134" si="3">K71+L71+M71</f>
        <v>450000</v>
      </c>
      <c r="P71" s="8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</row>
    <row r="72" spans="1:252" s="1" customFormat="1" ht="27.75" customHeight="1" x14ac:dyDescent="0.2">
      <c r="A72" s="16" t="s">
        <v>78</v>
      </c>
      <c r="B72" s="28" t="s">
        <v>79</v>
      </c>
      <c r="C72" s="18" t="s">
        <v>97</v>
      </c>
      <c r="D72" s="18" t="s">
        <v>111</v>
      </c>
      <c r="E72" s="17" t="s">
        <v>99</v>
      </c>
      <c r="F72" s="17" t="s">
        <v>112</v>
      </c>
      <c r="G72" s="18" t="s">
        <v>33</v>
      </c>
      <c r="H72" s="18" t="s">
        <v>34</v>
      </c>
      <c r="I72" s="17" t="s">
        <v>35</v>
      </c>
      <c r="J72" s="19" t="s">
        <v>113</v>
      </c>
      <c r="K72" s="23">
        <v>10000</v>
      </c>
      <c r="L72" s="20"/>
      <c r="M72" s="20"/>
      <c r="N72" s="21">
        <f t="shared" si="3"/>
        <v>10000</v>
      </c>
      <c r="P72" s="44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</row>
    <row r="73" spans="1:252" s="1" customFormat="1" ht="27.75" customHeight="1" x14ac:dyDescent="0.2">
      <c r="A73" s="16" t="s">
        <v>78</v>
      </c>
      <c r="B73" s="28" t="s">
        <v>79</v>
      </c>
      <c r="C73" s="18" t="s">
        <v>97</v>
      </c>
      <c r="D73" s="18" t="s">
        <v>111</v>
      </c>
      <c r="E73" s="17" t="s">
        <v>99</v>
      </c>
      <c r="F73" s="17" t="s">
        <v>112</v>
      </c>
      <c r="G73" s="18" t="s">
        <v>33</v>
      </c>
      <c r="H73" s="18" t="s">
        <v>81</v>
      </c>
      <c r="I73" s="17" t="s">
        <v>82</v>
      </c>
      <c r="J73" s="19" t="s">
        <v>36</v>
      </c>
      <c r="K73" s="23">
        <v>96000</v>
      </c>
      <c r="L73" s="20"/>
      <c r="M73" s="20"/>
      <c r="N73" s="21">
        <f t="shared" si="3"/>
        <v>96000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</row>
    <row r="74" spans="1:252" s="1" customFormat="1" ht="27.75" customHeight="1" x14ac:dyDescent="0.2">
      <c r="A74" s="16" t="s">
        <v>78</v>
      </c>
      <c r="B74" s="28" t="s">
        <v>79</v>
      </c>
      <c r="C74" s="18" t="s">
        <v>97</v>
      </c>
      <c r="D74" s="18" t="s">
        <v>111</v>
      </c>
      <c r="E74" s="17" t="s">
        <v>99</v>
      </c>
      <c r="F74" s="17" t="s">
        <v>112</v>
      </c>
      <c r="G74" s="18" t="s">
        <v>33</v>
      </c>
      <c r="H74" s="18" t="s">
        <v>81</v>
      </c>
      <c r="I74" s="17" t="s">
        <v>82</v>
      </c>
      <c r="J74" s="19" t="s">
        <v>107</v>
      </c>
      <c r="K74" s="23">
        <v>6500000</v>
      </c>
      <c r="L74" s="20"/>
      <c r="M74" s="20"/>
      <c r="N74" s="21">
        <f t="shared" si="3"/>
        <v>6500000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</row>
    <row r="75" spans="1:252" s="1" customFormat="1" ht="27.75" customHeight="1" x14ac:dyDescent="0.2">
      <c r="A75" s="16" t="s">
        <v>78</v>
      </c>
      <c r="B75" s="28" t="s">
        <v>79</v>
      </c>
      <c r="C75" s="18" t="s">
        <v>97</v>
      </c>
      <c r="D75" s="18" t="s">
        <v>114</v>
      </c>
      <c r="E75" s="17" t="s">
        <v>99</v>
      </c>
      <c r="F75" s="17" t="s">
        <v>115</v>
      </c>
      <c r="G75" s="18" t="s">
        <v>33</v>
      </c>
      <c r="H75" s="18" t="s">
        <v>34</v>
      </c>
      <c r="I75" s="17" t="s">
        <v>35</v>
      </c>
      <c r="J75" s="18" t="s">
        <v>107</v>
      </c>
      <c r="K75" s="23"/>
      <c r="L75" s="20">
        <v>50000</v>
      </c>
      <c r="M75" s="20"/>
      <c r="N75" s="21">
        <f t="shared" si="3"/>
        <v>50000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</row>
    <row r="76" spans="1:252" s="1" customFormat="1" ht="27.75" customHeight="1" x14ac:dyDescent="0.2">
      <c r="A76" s="16" t="s">
        <v>78</v>
      </c>
      <c r="B76" s="28" t="s">
        <v>79</v>
      </c>
      <c r="C76" s="18" t="s">
        <v>97</v>
      </c>
      <c r="D76" s="18" t="s">
        <v>114</v>
      </c>
      <c r="E76" s="17" t="s">
        <v>99</v>
      </c>
      <c r="F76" s="17" t="s">
        <v>115</v>
      </c>
      <c r="G76" s="18" t="s">
        <v>33</v>
      </c>
      <c r="H76" s="18" t="s">
        <v>81</v>
      </c>
      <c r="I76" s="17" t="s">
        <v>82</v>
      </c>
      <c r="J76" s="18" t="s">
        <v>36</v>
      </c>
      <c r="K76" s="23"/>
      <c r="L76" s="20">
        <v>1000</v>
      </c>
      <c r="M76" s="20"/>
      <c r="N76" s="21">
        <f t="shared" si="3"/>
        <v>1000</v>
      </c>
      <c r="P76" s="44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</row>
    <row r="77" spans="1:252" s="1" customFormat="1" ht="27.75" customHeight="1" x14ac:dyDescent="0.2">
      <c r="A77" s="16" t="s">
        <v>78</v>
      </c>
      <c r="B77" s="28" t="s">
        <v>79</v>
      </c>
      <c r="C77" s="18" t="s">
        <v>97</v>
      </c>
      <c r="D77" s="18" t="s">
        <v>116</v>
      </c>
      <c r="E77" s="17" t="s">
        <v>99</v>
      </c>
      <c r="F77" s="17" t="s">
        <v>117</v>
      </c>
      <c r="G77" s="18" t="s">
        <v>33</v>
      </c>
      <c r="H77" s="18" t="s">
        <v>34</v>
      </c>
      <c r="I77" s="17" t="s">
        <v>35</v>
      </c>
      <c r="J77" s="18" t="s">
        <v>107</v>
      </c>
      <c r="K77" s="23"/>
      <c r="L77" s="20"/>
      <c r="M77" s="20">
        <v>1000</v>
      </c>
      <c r="N77" s="21">
        <f t="shared" si="3"/>
        <v>1000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</row>
    <row r="78" spans="1:252" s="1" customFormat="1" ht="27.75" customHeight="1" x14ac:dyDescent="0.2">
      <c r="A78" s="16" t="s">
        <v>78</v>
      </c>
      <c r="B78" s="28" t="s">
        <v>79</v>
      </c>
      <c r="C78" s="18" t="s">
        <v>97</v>
      </c>
      <c r="D78" s="18" t="s">
        <v>116</v>
      </c>
      <c r="E78" s="17" t="s">
        <v>99</v>
      </c>
      <c r="F78" s="17" t="s">
        <v>117</v>
      </c>
      <c r="G78" s="18" t="s">
        <v>33</v>
      </c>
      <c r="H78" s="18" t="s">
        <v>81</v>
      </c>
      <c r="I78" s="17" t="s">
        <v>82</v>
      </c>
      <c r="J78" s="18" t="s">
        <v>36</v>
      </c>
      <c r="K78" s="23"/>
      <c r="L78" s="20"/>
      <c r="M78" s="20">
        <v>60000</v>
      </c>
      <c r="N78" s="21">
        <f t="shared" si="3"/>
        <v>60000</v>
      </c>
      <c r="P78" s="44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</row>
    <row r="79" spans="1:252" s="1" customFormat="1" ht="27.75" customHeight="1" x14ac:dyDescent="0.2">
      <c r="A79" s="16" t="s">
        <v>78</v>
      </c>
      <c r="B79" s="28" t="s">
        <v>79</v>
      </c>
      <c r="C79" s="18" t="s">
        <v>97</v>
      </c>
      <c r="D79" s="18" t="s">
        <v>118</v>
      </c>
      <c r="E79" s="17" t="s">
        <v>99</v>
      </c>
      <c r="F79" s="17" t="s">
        <v>119</v>
      </c>
      <c r="G79" s="18" t="s">
        <v>33</v>
      </c>
      <c r="H79" s="18" t="s">
        <v>34</v>
      </c>
      <c r="I79" s="17" t="s">
        <v>35</v>
      </c>
      <c r="J79" s="18" t="s">
        <v>107</v>
      </c>
      <c r="K79" s="23"/>
      <c r="L79" s="20"/>
      <c r="M79" s="20">
        <v>250000</v>
      </c>
      <c r="N79" s="21">
        <f t="shared" si="3"/>
        <v>250000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</row>
    <row r="80" spans="1:252" s="1" customFormat="1" ht="27.75" customHeight="1" x14ac:dyDescent="0.2">
      <c r="A80" s="16" t="s">
        <v>78</v>
      </c>
      <c r="B80" s="28" t="s">
        <v>79</v>
      </c>
      <c r="C80" s="18" t="s">
        <v>97</v>
      </c>
      <c r="D80" s="18" t="s">
        <v>118</v>
      </c>
      <c r="E80" s="17" t="s">
        <v>99</v>
      </c>
      <c r="F80" s="17" t="s">
        <v>119</v>
      </c>
      <c r="G80" s="18" t="s">
        <v>33</v>
      </c>
      <c r="H80" s="18" t="s">
        <v>81</v>
      </c>
      <c r="I80" s="17" t="s">
        <v>82</v>
      </c>
      <c r="J80" s="18" t="s">
        <v>36</v>
      </c>
      <c r="K80" s="23"/>
      <c r="L80" s="20"/>
      <c r="M80" s="20">
        <v>250000</v>
      </c>
      <c r="N80" s="21">
        <f t="shared" si="3"/>
        <v>250000</v>
      </c>
      <c r="P80" s="44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</row>
    <row r="81" spans="1:252" s="1" customFormat="1" ht="27.75" customHeight="1" x14ac:dyDescent="0.2">
      <c r="A81" s="16" t="s">
        <v>78</v>
      </c>
      <c r="B81" s="28" t="s">
        <v>79</v>
      </c>
      <c r="C81" s="18" t="s">
        <v>97</v>
      </c>
      <c r="D81" s="18" t="s">
        <v>120</v>
      </c>
      <c r="E81" s="17" t="s">
        <v>99</v>
      </c>
      <c r="F81" s="17" t="s">
        <v>121</v>
      </c>
      <c r="G81" s="18" t="s">
        <v>33</v>
      </c>
      <c r="H81" s="18" t="s">
        <v>81</v>
      </c>
      <c r="I81" s="17" t="s">
        <v>82</v>
      </c>
      <c r="J81" s="18" t="s">
        <v>36</v>
      </c>
      <c r="K81" s="23">
        <v>100000</v>
      </c>
      <c r="L81" s="45"/>
      <c r="M81" s="23"/>
      <c r="N81" s="21">
        <f t="shared" si="3"/>
        <v>100000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</row>
    <row r="82" spans="1:252" s="1" customFormat="1" ht="27.75" customHeight="1" x14ac:dyDescent="0.2">
      <c r="A82" s="16" t="s">
        <v>78</v>
      </c>
      <c r="B82" s="28" t="s">
        <v>79</v>
      </c>
      <c r="C82" s="18" t="s">
        <v>97</v>
      </c>
      <c r="D82" s="18" t="s">
        <v>122</v>
      </c>
      <c r="E82" s="17" t="s">
        <v>99</v>
      </c>
      <c r="F82" s="17" t="s">
        <v>123</v>
      </c>
      <c r="G82" s="18" t="s">
        <v>33</v>
      </c>
      <c r="H82" s="18" t="s">
        <v>81</v>
      </c>
      <c r="I82" s="17" t="s">
        <v>82</v>
      </c>
      <c r="J82" s="18" t="s">
        <v>36</v>
      </c>
      <c r="K82" s="23"/>
      <c r="L82" s="20"/>
      <c r="M82" s="20">
        <v>215000</v>
      </c>
      <c r="N82" s="21">
        <f t="shared" si="3"/>
        <v>215000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</row>
    <row r="83" spans="1:252" s="1" customFormat="1" ht="27.75" customHeight="1" x14ac:dyDescent="0.2">
      <c r="A83" s="16" t="s">
        <v>78</v>
      </c>
      <c r="B83" s="28" t="s">
        <v>79</v>
      </c>
      <c r="C83" s="18" t="s">
        <v>97</v>
      </c>
      <c r="D83" s="18" t="s">
        <v>124</v>
      </c>
      <c r="E83" s="17" t="s">
        <v>99</v>
      </c>
      <c r="F83" s="17" t="s">
        <v>125</v>
      </c>
      <c r="G83" s="18" t="s">
        <v>33</v>
      </c>
      <c r="H83" s="18" t="s">
        <v>81</v>
      </c>
      <c r="I83" s="17" t="s">
        <v>82</v>
      </c>
      <c r="J83" s="18" t="s">
        <v>36</v>
      </c>
      <c r="K83" s="23">
        <v>1278428</v>
      </c>
      <c r="L83" s="20"/>
      <c r="M83" s="20"/>
      <c r="N83" s="21">
        <f t="shared" si="3"/>
        <v>1278428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</row>
    <row r="84" spans="1:252" s="1" customFormat="1" ht="27.75" customHeight="1" x14ac:dyDescent="0.2">
      <c r="A84" s="16" t="s">
        <v>78</v>
      </c>
      <c r="B84" s="28" t="s">
        <v>79</v>
      </c>
      <c r="C84" s="18" t="s">
        <v>97</v>
      </c>
      <c r="D84" s="18" t="s">
        <v>126</v>
      </c>
      <c r="E84" s="17" t="s">
        <v>99</v>
      </c>
      <c r="F84" s="17" t="s">
        <v>127</v>
      </c>
      <c r="G84" s="18" t="s">
        <v>33</v>
      </c>
      <c r="H84" s="18" t="s">
        <v>34</v>
      </c>
      <c r="I84" s="17" t="s">
        <v>35</v>
      </c>
      <c r="J84" s="18" t="s">
        <v>107</v>
      </c>
      <c r="K84" s="23"/>
      <c r="L84" s="20"/>
      <c r="M84" s="20">
        <v>4000</v>
      </c>
      <c r="N84" s="21">
        <f t="shared" si="3"/>
        <v>4000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</row>
    <row r="85" spans="1:252" s="1" customFormat="1" ht="27.75" customHeight="1" x14ac:dyDescent="0.2">
      <c r="A85" s="16" t="s">
        <v>78</v>
      </c>
      <c r="B85" s="28" t="s">
        <v>79</v>
      </c>
      <c r="C85" s="18" t="s">
        <v>97</v>
      </c>
      <c r="D85" s="18" t="s">
        <v>126</v>
      </c>
      <c r="E85" s="17" t="s">
        <v>99</v>
      </c>
      <c r="F85" s="17" t="s">
        <v>127</v>
      </c>
      <c r="G85" s="18" t="s">
        <v>33</v>
      </c>
      <c r="H85" s="18" t="s">
        <v>81</v>
      </c>
      <c r="I85" s="17" t="s">
        <v>82</v>
      </c>
      <c r="J85" s="18" t="s">
        <v>36</v>
      </c>
      <c r="K85" s="23"/>
      <c r="L85" s="20"/>
      <c r="M85" s="20">
        <v>26000</v>
      </c>
      <c r="N85" s="21">
        <f t="shared" si="3"/>
        <v>26000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</row>
    <row r="86" spans="1:252" s="1" customFormat="1" ht="27.75" customHeight="1" x14ac:dyDescent="0.2">
      <c r="A86" s="16" t="s">
        <v>78</v>
      </c>
      <c r="B86" s="28" t="s">
        <v>79</v>
      </c>
      <c r="C86" s="18" t="s">
        <v>97</v>
      </c>
      <c r="D86" s="18" t="s">
        <v>128</v>
      </c>
      <c r="E86" s="17" t="s">
        <v>99</v>
      </c>
      <c r="F86" s="17" t="s">
        <v>129</v>
      </c>
      <c r="G86" s="18" t="s">
        <v>33</v>
      </c>
      <c r="H86" s="18" t="s">
        <v>34</v>
      </c>
      <c r="I86" s="17" t="s">
        <v>35</v>
      </c>
      <c r="J86" s="18" t="s">
        <v>107</v>
      </c>
      <c r="K86" s="23">
        <v>440786</v>
      </c>
      <c r="L86" s="20"/>
      <c r="M86" s="20"/>
      <c r="N86" s="21">
        <f t="shared" si="3"/>
        <v>440786</v>
      </c>
      <c r="P86" s="44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</row>
    <row r="87" spans="1:252" s="1" customFormat="1" ht="27.75" customHeight="1" x14ac:dyDescent="0.2">
      <c r="A87" s="16" t="s">
        <v>78</v>
      </c>
      <c r="B87" s="28" t="s">
        <v>79</v>
      </c>
      <c r="C87" s="18" t="s">
        <v>97</v>
      </c>
      <c r="D87" s="18" t="s">
        <v>128</v>
      </c>
      <c r="E87" s="17" t="s">
        <v>99</v>
      </c>
      <c r="F87" s="17" t="s">
        <v>129</v>
      </c>
      <c r="G87" s="18" t="s">
        <v>33</v>
      </c>
      <c r="H87" s="18" t="s">
        <v>81</v>
      </c>
      <c r="I87" s="17" t="s">
        <v>82</v>
      </c>
      <c r="J87" s="18" t="s">
        <v>36</v>
      </c>
      <c r="K87" s="23">
        <v>10945120</v>
      </c>
      <c r="L87" s="20"/>
      <c r="M87" s="20"/>
      <c r="N87" s="21">
        <f t="shared" si="3"/>
        <v>10945120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</row>
    <row r="88" spans="1:252" s="1" customFormat="1" ht="27.75" customHeight="1" x14ac:dyDescent="0.2">
      <c r="A88" s="16" t="s">
        <v>78</v>
      </c>
      <c r="B88" s="28" t="s">
        <v>79</v>
      </c>
      <c r="C88" s="18" t="s">
        <v>97</v>
      </c>
      <c r="D88" s="18" t="s">
        <v>130</v>
      </c>
      <c r="E88" s="17" t="s">
        <v>99</v>
      </c>
      <c r="F88" s="17" t="s">
        <v>131</v>
      </c>
      <c r="G88" s="18" t="s">
        <v>33</v>
      </c>
      <c r="H88" s="18" t="s">
        <v>34</v>
      </c>
      <c r="I88" s="17" t="s">
        <v>35</v>
      </c>
      <c r="J88" s="18" t="s">
        <v>107</v>
      </c>
      <c r="K88" s="23"/>
      <c r="L88" s="23">
        <v>10000</v>
      </c>
      <c r="M88" s="20"/>
      <c r="N88" s="21">
        <f t="shared" si="3"/>
        <v>10000</v>
      </c>
      <c r="P88" s="44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</row>
    <row r="89" spans="1:252" s="1" customFormat="1" ht="27.75" customHeight="1" x14ac:dyDescent="0.2">
      <c r="A89" s="16" t="s">
        <v>78</v>
      </c>
      <c r="B89" s="28" t="s">
        <v>79</v>
      </c>
      <c r="C89" s="18" t="s">
        <v>97</v>
      </c>
      <c r="D89" s="18" t="s">
        <v>130</v>
      </c>
      <c r="E89" s="17" t="s">
        <v>99</v>
      </c>
      <c r="F89" s="17" t="s">
        <v>131</v>
      </c>
      <c r="G89" s="18" t="s">
        <v>33</v>
      </c>
      <c r="H89" s="18" t="s">
        <v>81</v>
      </c>
      <c r="I89" s="17" t="s">
        <v>82</v>
      </c>
      <c r="J89" s="18" t="s">
        <v>36</v>
      </c>
      <c r="K89" s="23"/>
      <c r="L89" s="20">
        <v>2156330</v>
      </c>
      <c r="M89" s="20"/>
      <c r="N89" s="21">
        <f t="shared" si="3"/>
        <v>2156330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</row>
    <row r="90" spans="1:252" s="1" customFormat="1" ht="27.75" customHeight="1" x14ac:dyDescent="0.2">
      <c r="A90" s="16" t="s">
        <v>78</v>
      </c>
      <c r="B90" s="28" t="s">
        <v>79</v>
      </c>
      <c r="C90" s="18" t="s">
        <v>97</v>
      </c>
      <c r="D90" s="18" t="s">
        <v>132</v>
      </c>
      <c r="E90" s="17" t="s">
        <v>99</v>
      </c>
      <c r="F90" s="17" t="s">
        <v>133</v>
      </c>
      <c r="G90" s="18" t="s">
        <v>33</v>
      </c>
      <c r="H90" s="18" t="s">
        <v>34</v>
      </c>
      <c r="I90" s="17" t="s">
        <v>35</v>
      </c>
      <c r="J90" s="18" t="s">
        <v>107</v>
      </c>
      <c r="K90" s="23"/>
      <c r="L90" s="20"/>
      <c r="M90" s="20">
        <v>10000</v>
      </c>
      <c r="N90" s="21">
        <f t="shared" si="3"/>
        <v>10000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</row>
    <row r="91" spans="1:252" s="1" customFormat="1" ht="27.75" customHeight="1" x14ac:dyDescent="0.2">
      <c r="A91" s="16" t="s">
        <v>78</v>
      </c>
      <c r="B91" s="28" t="s">
        <v>79</v>
      </c>
      <c r="C91" s="18" t="s">
        <v>97</v>
      </c>
      <c r="D91" s="18" t="s">
        <v>132</v>
      </c>
      <c r="E91" s="17" t="s">
        <v>99</v>
      </c>
      <c r="F91" s="17" t="s">
        <v>133</v>
      </c>
      <c r="G91" s="18" t="s">
        <v>33</v>
      </c>
      <c r="H91" s="18" t="s">
        <v>81</v>
      </c>
      <c r="I91" s="17" t="s">
        <v>82</v>
      </c>
      <c r="J91" s="18" t="s">
        <v>36</v>
      </c>
      <c r="K91" s="23"/>
      <c r="L91" s="20"/>
      <c r="M91" s="20">
        <v>2320965</v>
      </c>
      <c r="N91" s="21">
        <f t="shared" si="3"/>
        <v>2320965</v>
      </c>
      <c r="P91" s="44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</row>
    <row r="92" spans="1:252" s="1" customFormat="1" ht="27.75" customHeight="1" x14ac:dyDescent="0.2">
      <c r="A92" s="16" t="s">
        <v>78</v>
      </c>
      <c r="B92" s="28" t="s">
        <v>79</v>
      </c>
      <c r="C92" s="18" t="s">
        <v>97</v>
      </c>
      <c r="D92" s="18" t="s">
        <v>134</v>
      </c>
      <c r="E92" s="17" t="s">
        <v>99</v>
      </c>
      <c r="F92" s="17" t="s">
        <v>100</v>
      </c>
      <c r="G92" s="18" t="s">
        <v>33</v>
      </c>
      <c r="H92" s="18" t="s">
        <v>34</v>
      </c>
      <c r="I92" s="17" t="s">
        <v>35</v>
      </c>
      <c r="J92" s="18" t="s">
        <v>107</v>
      </c>
      <c r="K92" s="23">
        <v>560055</v>
      </c>
      <c r="L92" s="20"/>
      <c r="M92" s="20"/>
      <c r="N92" s="21">
        <f t="shared" si="3"/>
        <v>560055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</row>
    <row r="93" spans="1:252" s="1" customFormat="1" ht="27.75" customHeight="1" x14ac:dyDescent="0.2">
      <c r="A93" s="16" t="s">
        <v>78</v>
      </c>
      <c r="B93" s="28" t="s">
        <v>79</v>
      </c>
      <c r="C93" s="18" t="s">
        <v>97</v>
      </c>
      <c r="D93" s="18" t="s">
        <v>134</v>
      </c>
      <c r="E93" s="17" t="s">
        <v>99</v>
      </c>
      <c r="F93" s="17" t="s">
        <v>100</v>
      </c>
      <c r="G93" s="18" t="s">
        <v>33</v>
      </c>
      <c r="H93" s="18" t="s">
        <v>81</v>
      </c>
      <c r="I93" s="17" t="s">
        <v>82</v>
      </c>
      <c r="J93" s="18" t="s">
        <v>36</v>
      </c>
      <c r="K93" s="23">
        <v>7828304</v>
      </c>
      <c r="L93" s="20"/>
      <c r="M93" s="20"/>
      <c r="N93" s="21">
        <f t="shared" si="3"/>
        <v>7828304</v>
      </c>
      <c r="P93" s="44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</row>
    <row r="94" spans="1:252" s="1" customFormat="1" ht="27.75" customHeight="1" x14ac:dyDescent="0.2">
      <c r="A94" s="16" t="s">
        <v>78</v>
      </c>
      <c r="B94" s="28" t="s">
        <v>79</v>
      </c>
      <c r="C94" s="18" t="s">
        <v>97</v>
      </c>
      <c r="D94" s="18" t="s">
        <v>135</v>
      </c>
      <c r="E94" s="17" t="s">
        <v>99</v>
      </c>
      <c r="F94" s="17" t="s">
        <v>136</v>
      </c>
      <c r="G94" s="18" t="s">
        <v>33</v>
      </c>
      <c r="H94" s="18" t="s">
        <v>34</v>
      </c>
      <c r="I94" s="17" t="s">
        <v>35</v>
      </c>
      <c r="J94" s="18" t="s">
        <v>107</v>
      </c>
      <c r="K94" s="23"/>
      <c r="L94" s="20">
        <v>250373</v>
      </c>
      <c r="M94" s="20"/>
      <c r="N94" s="21">
        <f t="shared" si="3"/>
        <v>250373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</row>
    <row r="95" spans="1:252" s="1" customFormat="1" ht="27.75" customHeight="1" x14ac:dyDescent="0.2">
      <c r="A95" s="16" t="s">
        <v>78</v>
      </c>
      <c r="B95" s="28" t="s">
        <v>79</v>
      </c>
      <c r="C95" s="18" t="s">
        <v>97</v>
      </c>
      <c r="D95" s="18" t="s">
        <v>135</v>
      </c>
      <c r="E95" s="17" t="s">
        <v>99</v>
      </c>
      <c r="F95" s="17" t="s">
        <v>136</v>
      </c>
      <c r="G95" s="18" t="s">
        <v>33</v>
      </c>
      <c r="H95" s="18" t="s">
        <v>81</v>
      </c>
      <c r="I95" s="17" t="s">
        <v>82</v>
      </c>
      <c r="J95" s="18" t="s">
        <v>36</v>
      </c>
      <c r="K95" s="23"/>
      <c r="L95" s="20">
        <v>365000</v>
      </c>
      <c r="M95" s="20"/>
      <c r="N95" s="21">
        <f t="shared" si="3"/>
        <v>365000</v>
      </c>
      <c r="P95" s="44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</row>
    <row r="96" spans="1:252" s="1" customFormat="1" ht="27.75" customHeight="1" x14ac:dyDescent="0.2">
      <c r="A96" s="16" t="s">
        <v>78</v>
      </c>
      <c r="B96" s="28" t="s">
        <v>79</v>
      </c>
      <c r="C96" s="18" t="s">
        <v>97</v>
      </c>
      <c r="D96" s="18" t="s">
        <v>137</v>
      </c>
      <c r="E96" s="17" t="s">
        <v>99</v>
      </c>
      <c r="F96" s="17" t="s">
        <v>102</v>
      </c>
      <c r="G96" s="18" t="s">
        <v>33</v>
      </c>
      <c r="H96" s="18" t="s">
        <v>34</v>
      </c>
      <c r="I96" s="17" t="s">
        <v>35</v>
      </c>
      <c r="J96" s="18" t="s">
        <v>107</v>
      </c>
      <c r="K96" s="23"/>
      <c r="L96" s="20"/>
      <c r="M96" s="20">
        <v>11000</v>
      </c>
      <c r="N96" s="21">
        <f t="shared" si="3"/>
        <v>11000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</row>
    <row r="97" spans="1:252" s="1" customFormat="1" ht="27.75" customHeight="1" x14ac:dyDescent="0.2">
      <c r="A97" s="16" t="s">
        <v>78</v>
      </c>
      <c r="B97" s="28" t="s">
        <v>79</v>
      </c>
      <c r="C97" s="18" t="s">
        <v>97</v>
      </c>
      <c r="D97" s="18" t="s">
        <v>137</v>
      </c>
      <c r="E97" s="17" t="s">
        <v>99</v>
      </c>
      <c r="F97" s="17" t="s">
        <v>138</v>
      </c>
      <c r="G97" s="18" t="s">
        <v>33</v>
      </c>
      <c r="H97" s="18" t="s">
        <v>81</v>
      </c>
      <c r="I97" s="17" t="s">
        <v>82</v>
      </c>
      <c r="J97" s="18" t="s">
        <v>36</v>
      </c>
      <c r="K97" s="23"/>
      <c r="L97" s="20"/>
      <c r="M97" s="20">
        <v>140848</v>
      </c>
      <c r="N97" s="21">
        <f t="shared" si="3"/>
        <v>140848</v>
      </c>
      <c r="P97" s="44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</row>
    <row r="98" spans="1:252" s="1" customFormat="1" ht="27.75" customHeight="1" x14ac:dyDescent="0.2">
      <c r="A98" s="16" t="s">
        <v>78</v>
      </c>
      <c r="B98" s="28" t="s">
        <v>79</v>
      </c>
      <c r="C98" s="18" t="s">
        <v>97</v>
      </c>
      <c r="D98" s="18" t="s">
        <v>139</v>
      </c>
      <c r="E98" s="17" t="s">
        <v>99</v>
      </c>
      <c r="F98" s="17" t="s">
        <v>140</v>
      </c>
      <c r="G98" s="18" t="s">
        <v>33</v>
      </c>
      <c r="H98" s="18" t="s">
        <v>34</v>
      </c>
      <c r="I98" s="17" t="s">
        <v>35</v>
      </c>
      <c r="J98" s="18" t="s">
        <v>107</v>
      </c>
      <c r="K98" s="23">
        <v>637120</v>
      </c>
      <c r="L98" s="20"/>
      <c r="M98" s="20"/>
      <c r="N98" s="21">
        <f t="shared" si="3"/>
        <v>637120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</row>
    <row r="99" spans="1:252" s="1" customFormat="1" ht="27.75" customHeight="1" x14ac:dyDescent="0.2">
      <c r="A99" s="16" t="s">
        <v>78</v>
      </c>
      <c r="B99" s="28" t="s">
        <v>79</v>
      </c>
      <c r="C99" s="18" t="s">
        <v>97</v>
      </c>
      <c r="D99" s="18" t="s">
        <v>139</v>
      </c>
      <c r="E99" s="17" t="s">
        <v>99</v>
      </c>
      <c r="F99" s="17" t="s">
        <v>140</v>
      </c>
      <c r="G99" s="18" t="s">
        <v>33</v>
      </c>
      <c r="H99" s="18" t="s">
        <v>81</v>
      </c>
      <c r="I99" s="17" t="s">
        <v>82</v>
      </c>
      <c r="J99" s="18" t="s">
        <v>107</v>
      </c>
      <c r="K99" s="23">
        <v>200000</v>
      </c>
      <c r="L99" s="20"/>
      <c r="M99" s="20"/>
      <c r="N99" s="21">
        <f t="shared" si="3"/>
        <v>200000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</row>
    <row r="100" spans="1:252" s="1" customFormat="1" ht="27.75" customHeight="1" x14ac:dyDescent="0.2">
      <c r="A100" s="16" t="s">
        <v>78</v>
      </c>
      <c r="B100" s="28" t="s">
        <v>79</v>
      </c>
      <c r="C100" s="18" t="s">
        <v>97</v>
      </c>
      <c r="D100" s="18" t="s">
        <v>139</v>
      </c>
      <c r="E100" s="17" t="s">
        <v>99</v>
      </c>
      <c r="F100" s="17" t="s">
        <v>140</v>
      </c>
      <c r="G100" s="18" t="s">
        <v>33</v>
      </c>
      <c r="H100" s="18" t="s">
        <v>141</v>
      </c>
      <c r="I100" s="17" t="s">
        <v>142</v>
      </c>
      <c r="J100" s="18" t="s">
        <v>107</v>
      </c>
      <c r="K100" s="23">
        <v>400000</v>
      </c>
      <c r="L100" s="20"/>
      <c r="M100" s="20"/>
      <c r="N100" s="21">
        <f t="shared" si="3"/>
        <v>400000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</row>
    <row r="101" spans="1:252" s="1" customFormat="1" ht="27.75" customHeight="1" x14ac:dyDescent="0.2">
      <c r="A101" s="16" t="s">
        <v>78</v>
      </c>
      <c r="B101" s="28" t="s">
        <v>79</v>
      </c>
      <c r="C101" s="18" t="s">
        <v>97</v>
      </c>
      <c r="D101" s="18" t="s">
        <v>143</v>
      </c>
      <c r="E101" s="17" t="s">
        <v>99</v>
      </c>
      <c r="F101" s="17" t="s">
        <v>144</v>
      </c>
      <c r="G101" s="18" t="s">
        <v>33</v>
      </c>
      <c r="H101" s="18" t="s">
        <v>34</v>
      </c>
      <c r="I101" s="17" t="s">
        <v>35</v>
      </c>
      <c r="J101" s="18" t="s">
        <v>107</v>
      </c>
      <c r="K101" s="23"/>
      <c r="L101" s="20">
        <v>102320</v>
      </c>
      <c r="M101" s="20"/>
      <c r="N101" s="21">
        <f t="shared" si="3"/>
        <v>102320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</row>
    <row r="102" spans="1:252" s="1" customFormat="1" ht="27.75" customHeight="1" x14ac:dyDescent="0.2">
      <c r="A102" s="16" t="s">
        <v>78</v>
      </c>
      <c r="B102" s="28" t="s">
        <v>79</v>
      </c>
      <c r="C102" s="18" t="s">
        <v>97</v>
      </c>
      <c r="D102" s="18" t="s">
        <v>143</v>
      </c>
      <c r="E102" s="17" t="s">
        <v>99</v>
      </c>
      <c r="F102" s="17" t="s">
        <v>144</v>
      </c>
      <c r="G102" s="18" t="s">
        <v>33</v>
      </c>
      <c r="H102" s="18" t="s">
        <v>81</v>
      </c>
      <c r="I102" s="17" t="s">
        <v>82</v>
      </c>
      <c r="J102" s="18" t="s">
        <v>107</v>
      </c>
      <c r="K102" s="23"/>
      <c r="L102" s="20">
        <v>100000</v>
      </c>
      <c r="M102" s="20"/>
      <c r="N102" s="21">
        <f t="shared" si="3"/>
        <v>100000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</row>
    <row r="103" spans="1:252" s="1" customFormat="1" ht="27.75" customHeight="1" x14ac:dyDescent="0.2">
      <c r="A103" s="16" t="s">
        <v>78</v>
      </c>
      <c r="B103" s="28" t="s">
        <v>79</v>
      </c>
      <c r="C103" s="18" t="s">
        <v>97</v>
      </c>
      <c r="D103" s="18" t="s">
        <v>143</v>
      </c>
      <c r="E103" s="17" t="s">
        <v>99</v>
      </c>
      <c r="F103" s="17" t="s">
        <v>144</v>
      </c>
      <c r="G103" s="18" t="s">
        <v>33</v>
      </c>
      <c r="H103" s="18" t="s">
        <v>141</v>
      </c>
      <c r="I103" s="17" t="s">
        <v>142</v>
      </c>
      <c r="J103" s="18" t="s">
        <v>107</v>
      </c>
      <c r="K103" s="23"/>
      <c r="L103" s="20">
        <v>25000</v>
      </c>
      <c r="M103" s="20"/>
      <c r="N103" s="21">
        <f t="shared" si="3"/>
        <v>25000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</row>
    <row r="104" spans="1:252" s="1" customFormat="1" ht="27.75" customHeight="1" x14ac:dyDescent="0.2">
      <c r="A104" s="16" t="s">
        <v>78</v>
      </c>
      <c r="B104" s="28" t="s">
        <v>79</v>
      </c>
      <c r="C104" s="18" t="s">
        <v>97</v>
      </c>
      <c r="D104" s="18" t="s">
        <v>145</v>
      </c>
      <c r="E104" s="17" t="s">
        <v>99</v>
      </c>
      <c r="F104" s="17" t="s">
        <v>146</v>
      </c>
      <c r="G104" s="18" t="s">
        <v>33</v>
      </c>
      <c r="H104" s="18" t="s">
        <v>34</v>
      </c>
      <c r="I104" s="17" t="s">
        <v>35</v>
      </c>
      <c r="J104" s="18" t="s">
        <v>107</v>
      </c>
      <c r="K104" s="23"/>
      <c r="L104" s="20"/>
      <c r="M104" s="20">
        <v>281960</v>
      </c>
      <c r="N104" s="21">
        <f t="shared" si="3"/>
        <v>281960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</row>
    <row r="105" spans="1:252" s="1" customFormat="1" ht="27.75" customHeight="1" x14ac:dyDescent="0.2">
      <c r="A105" s="16" t="s">
        <v>78</v>
      </c>
      <c r="B105" s="28" t="s">
        <v>79</v>
      </c>
      <c r="C105" s="18" t="s">
        <v>97</v>
      </c>
      <c r="D105" s="18" t="s">
        <v>145</v>
      </c>
      <c r="E105" s="17" t="s">
        <v>99</v>
      </c>
      <c r="F105" s="17" t="s">
        <v>146</v>
      </c>
      <c r="G105" s="18" t="s">
        <v>33</v>
      </c>
      <c r="H105" s="18" t="s">
        <v>81</v>
      </c>
      <c r="I105" s="17" t="s">
        <v>82</v>
      </c>
      <c r="J105" s="18" t="s">
        <v>107</v>
      </c>
      <c r="K105" s="23"/>
      <c r="L105" s="20"/>
      <c r="M105" s="20">
        <v>200000</v>
      </c>
      <c r="N105" s="21">
        <f t="shared" si="3"/>
        <v>200000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</row>
    <row r="106" spans="1:252" s="1" customFormat="1" ht="27.75" customHeight="1" x14ac:dyDescent="0.2">
      <c r="A106" s="16" t="s">
        <v>78</v>
      </c>
      <c r="B106" s="28" t="s">
        <v>79</v>
      </c>
      <c r="C106" s="18" t="s">
        <v>97</v>
      </c>
      <c r="D106" s="18" t="s">
        <v>145</v>
      </c>
      <c r="E106" s="17" t="s">
        <v>99</v>
      </c>
      <c r="F106" s="17" t="s">
        <v>146</v>
      </c>
      <c r="G106" s="18" t="s">
        <v>33</v>
      </c>
      <c r="H106" s="18" t="s">
        <v>141</v>
      </c>
      <c r="I106" s="17" t="s">
        <v>142</v>
      </c>
      <c r="J106" s="18" t="s">
        <v>107</v>
      </c>
      <c r="K106" s="23"/>
      <c r="L106" s="20"/>
      <c r="M106" s="20">
        <v>100000</v>
      </c>
      <c r="N106" s="21">
        <f t="shared" si="3"/>
        <v>100000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</row>
    <row r="107" spans="1:252" s="1" customFormat="1" ht="27.75" customHeight="1" x14ac:dyDescent="0.2">
      <c r="A107" s="16" t="s">
        <v>78</v>
      </c>
      <c r="B107" s="28" t="s">
        <v>79</v>
      </c>
      <c r="C107" s="18" t="s">
        <v>97</v>
      </c>
      <c r="D107" s="18" t="s">
        <v>147</v>
      </c>
      <c r="E107" s="17" t="s">
        <v>99</v>
      </c>
      <c r="F107" s="17" t="s">
        <v>148</v>
      </c>
      <c r="G107" s="18" t="s">
        <v>33</v>
      </c>
      <c r="H107" s="18" t="s">
        <v>81</v>
      </c>
      <c r="I107" s="17" t="s">
        <v>82</v>
      </c>
      <c r="J107" s="18" t="s">
        <v>36</v>
      </c>
      <c r="K107" s="20">
        <v>279460</v>
      </c>
      <c r="L107" s="20"/>
      <c r="M107" s="20"/>
      <c r="N107" s="21">
        <f t="shared" si="3"/>
        <v>279460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</row>
    <row r="108" spans="1:252" s="1" customFormat="1" ht="27.75" customHeight="1" x14ac:dyDescent="0.2">
      <c r="A108" s="16" t="s">
        <v>78</v>
      </c>
      <c r="B108" s="28" t="s">
        <v>79</v>
      </c>
      <c r="C108" s="18" t="s">
        <v>97</v>
      </c>
      <c r="D108" s="18" t="s">
        <v>149</v>
      </c>
      <c r="E108" s="17" t="s">
        <v>99</v>
      </c>
      <c r="F108" s="17" t="s">
        <v>150</v>
      </c>
      <c r="G108" s="18" t="s">
        <v>33</v>
      </c>
      <c r="H108" s="18" t="s">
        <v>34</v>
      </c>
      <c r="I108" s="17" t="s">
        <v>35</v>
      </c>
      <c r="J108" s="18" t="s">
        <v>107</v>
      </c>
      <c r="K108" s="23"/>
      <c r="L108" s="20"/>
      <c r="M108" s="20">
        <v>60000</v>
      </c>
      <c r="N108" s="21">
        <f t="shared" si="3"/>
        <v>60000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</row>
    <row r="109" spans="1:252" s="1" customFormat="1" ht="27.75" customHeight="1" x14ac:dyDescent="0.2">
      <c r="A109" s="16" t="s">
        <v>78</v>
      </c>
      <c r="B109" s="28" t="s">
        <v>79</v>
      </c>
      <c r="C109" s="18" t="s">
        <v>97</v>
      </c>
      <c r="D109" s="18" t="s">
        <v>149</v>
      </c>
      <c r="E109" s="17" t="s">
        <v>99</v>
      </c>
      <c r="F109" s="17" t="s">
        <v>150</v>
      </c>
      <c r="G109" s="18" t="s">
        <v>33</v>
      </c>
      <c r="H109" s="18" t="s">
        <v>81</v>
      </c>
      <c r="I109" s="17" t="s">
        <v>82</v>
      </c>
      <c r="J109" s="18" t="s">
        <v>36</v>
      </c>
      <c r="K109" s="23"/>
      <c r="L109" s="20"/>
      <c r="M109" s="20">
        <v>348048</v>
      </c>
      <c r="N109" s="21">
        <f t="shared" si="3"/>
        <v>348048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</row>
    <row r="110" spans="1:252" s="1" customFormat="1" ht="27.75" customHeight="1" x14ac:dyDescent="0.2">
      <c r="A110" s="16" t="s">
        <v>78</v>
      </c>
      <c r="B110" s="28" t="s">
        <v>79</v>
      </c>
      <c r="C110" s="18" t="s">
        <v>97</v>
      </c>
      <c r="D110" s="18" t="s">
        <v>151</v>
      </c>
      <c r="E110" s="17" t="s">
        <v>99</v>
      </c>
      <c r="F110" s="17" t="s">
        <v>152</v>
      </c>
      <c r="G110" s="18" t="s">
        <v>33</v>
      </c>
      <c r="H110" s="18" t="s">
        <v>81</v>
      </c>
      <c r="I110" s="17" t="s">
        <v>82</v>
      </c>
      <c r="J110" s="18" t="s">
        <v>36</v>
      </c>
      <c r="K110" s="23">
        <v>1717000</v>
      </c>
      <c r="L110" s="45"/>
      <c r="M110" s="45"/>
      <c r="N110" s="21">
        <f t="shared" si="3"/>
        <v>1717000</v>
      </c>
      <c r="P110" s="44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</row>
    <row r="111" spans="1:252" s="1" customFormat="1" ht="27.75" customHeight="1" x14ac:dyDescent="0.2">
      <c r="A111" s="16" t="s">
        <v>78</v>
      </c>
      <c r="B111" s="28" t="s">
        <v>79</v>
      </c>
      <c r="C111" s="18" t="s">
        <v>29</v>
      </c>
      <c r="D111" s="18" t="s">
        <v>153</v>
      </c>
      <c r="E111" s="17" t="s">
        <v>99</v>
      </c>
      <c r="F111" s="17" t="s">
        <v>154</v>
      </c>
      <c r="G111" s="18" t="s">
        <v>33</v>
      </c>
      <c r="H111" s="18" t="s">
        <v>81</v>
      </c>
      <c r="I111" s="17" t="s">
        <v>82</v>
      </c>
      <c r="J111" s="18" t="s">
        <v>36</v>
      </c>
      <c r="K111" s="23"/>
      <c r="L111" s="20"/>
      <c r="M111" s="20">
        <v>15000</v>
      </c>
      <c r="N111" s="21">
        <f t="shared" si="3"/>
        <v>15000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</row>
    <row r="112" spans="1:252" s="1" customFormat="1" ht="27.75" customHeight="1" x14ac:dyDescent="0.2">
      <c r="A112" s="16" t="s">
        <v>78</v>
      </c>
      <c r="B112" s="28" t="s">
        <v>79</v>
      </c>
      <c r="C112" s="18" t="s">
        <v>29</v>
      </c>
      <c r="D112" s="18" t="s">
        <v>155</v>
      </c>
      <c r="E112" s="17" t="s">
        <v>99</v>
      </c>
      <c r="F112" s="17" t="s">
        <v>156</v>
      </c>
      <c r="G112" s="18" t="s">
        <v>33</v>
      </c>
      <c r="H112" s="18" t="s">
        <v>34</v>
      </c>
      <c r="I112" s="17" t="s">
        <v>35</v>
      </c>
      <c r="J112" s="18" t="s">
        <v>107</v>
      </c>
      <c r="K112" s="23"/>
      <c r="L112" s="20"/>
      <c r="M112" s="20">
        <v>250000</v>
      </c>
      <c r="N112" s="21">
        <f t="shared" si="3"/>
        <v>250000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</row>
    <row r="113" spans="1:252" s="1" customFormat="1" ht="27.75" customHeight="1" x14ac:dyDescent="0.2">
      <c r="A113" s="16" t="s">
        <v>78</v>
      </c>
      <c r="B113" s="28" t="s">
        <v>79</v>
      </c>
      <c r="C113" s="18" t="s">
        <v>29</v>
      </c>
      <c r="D113" s="18" t="s">
        <v>155</v>
      </c>
      <c r="E113" s="17" t="s">
        <v>99</v>
      </c>
      <c r="F113" s="17" t="s">
        <v>156</v>
      </c>
      <c r="G113" s="18" t="s">
        <v>33</v>
      </c>
      <c r="H113" s="18" t="s">
        <v>81</v>
      </c>
      <c r="I113" s="17" t="s">
        <v>82</v>
      </c>
      <c r="J113" s="18" t="s">
        <v>36</v>
      </c>
      <c r="K113" s="23"/>
      <c r="L113" s="20"/>
      <c r="M113" s="20">
        <v>1951929</v>
      </c>
      <c r="N113" s="21">
        <f t="shared" si="3"/>
        <v>1951929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</row>
    <row r="114" spans="1:252" s="1" customFormat="1" ht="27.75" customHeight="1" x14ac:dyDescent="0.2">
      <c r="A114" s="16" t="s">
        <v>78</v>
      </c>
      <c r="B114" s="28" t="s">
        <v>79</v>
      </c>
      <c r="C114" s="18" t="s">
        <v>29</v>
      </c>
      <c r="D114" s="18" t="s">
        <v>157</v>
      </c>
      <c r="E114" s="17" t="s">
        <v>31</v>
      </c>
      <c r="F114" s="17" t="s">
        <v>158</v>
      </c>
      <c r="G114" s="18" t="s">
        <v>33</v>
      </c>
      <c r="H114" s="18" t="s">
        <v>34</v>
      </c>
      <c r="I114" s="17" t="s">
        <v>35</v>
      </c>
      <c r="J114" s="18" t="s">
        <v>107</v>
      </c>
      <c r="K114" s="23"/>
      <c r="L114" s="20"/>
      <c r="M114" s="20">
        <v>26000</v>
      </c>
      <c r="N114" s="21">
        <f t="shared" si="3"/>
        <v>26000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</row>
    <row r="115" spans="1:252" s="1" customFormat="1" ht="27.75" customHeight="1" x14ac:dyDescent="0.2">
      <c r="A115" s="16" t="s">
        <v>78</v>
      </c>
      <c r="B115" s="28" t="s">
        <v>79</v>
      </c>
      <c r="C115" s="18" t="s">
        <v>29</v>
      </c>
      <c r="D115" s="18" t="s">
        <v>157</v>
      </c>
      <c r="E115" s="17" t="s">
        <v>31</v>
      </c>
      <c r="F115" s="17" t="s">
        <v>158</v>
      </c>
      <c r="G115" s="18" t="s">
        <v>33</v>
      </c>
      <c r="H115" s="18" t="s">
        <v>81</v>
      </c>
      <c r="I115" s="17" t="s">
        <v>82</v>
      </c>
      <c r="J115" s="18" t="s">
        <v>36</v>
      </c>
      <c r="K115" s="23"/>
      <c r="L115" s="20"/>
      <c r="M115" s="20">
        <v>172000</v>
      </c>
      <c r="N115" s="21">
        <f t="shared" si="3"/>
        <v>172000</v>
      </c>
      <c r="P115" s="44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</row>
    <row r="116" spans="1:252" s="1" customFormat="1" ht="27.75" customHeight="1" x14ac:dyDescent="0.2">
      <c r="A116" s="16" t="s">
        <v>78</v>
      </c>
      <c r="B116" s="28" t="s">
        <v>79</v>
      </c>
      <c r="C116" s="18" t="s">
        <v>29</v>
      </c>
      <c r="D116" s="18" t="s">
        <v>159</v>
      </c>
      <c r="E116" s="17" t="s">
        <v>31</v>
      </c>
      <c r="F116" s="17" t="s">
        <v>160</v>
      </c>
      <c r="G116" s="18" t="s">
        <v>33</v>
      </c>
      <c r="H116" s="18" t="s">
        <v>81</v>
      </c>
      <c r="I116" s="17" t="s">
        <v>82</v>
      </c>
      <c r="J116" s="18" t="s">
        <v>36</v>
      </c>
      <c r="K116" s="23">
        <v>35355767</v>
      </c>
      <c r="L116" s="20"/>
      <c r="M116" s="20"/>
      <c r="N116" s="21">
        <f t="shared" si="3"/>
        <v>35355767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</row>
    <row r="117" spans="1:252" s="1" customFormat="1" ht="27.75" customHeight="1" x14ac:dyDescent="0.2">
      <c r="A117" s="16" t="s">
        <v>78</v>
      </c>
      <c r="B117" s="28" t="s">
        <v>79</v>
      </c>
      <c r="C117" s="18" t="s">
        <v>29</v>
      </c>
      <c r="D117" s="18" t="s">
        <v>161</v>
      </c>
      <c r="E117" s="17" t="s">
        <v>31</v>
      </c>
      <c r="F117" s="17" t="s">
        <v>162</v>
      </c>
      <c r="G117" s="18" t="s">
        <v>33</v>
      </c>
      <c r="H117" s="18" t="s">
        <v>81</v>
      </c>
      <c r="I117" s="17" t="s">
        <v>82</v>
      </c>
      <c r="J117" s="18" t="s">
        <v>36</v>
      </c>
      <c r="K117" s="23"/>
      <c r="L117" s="20">
        <v>9746097</v>
      </c>
      <c r="M117" s="20"/>
      <c r="N117" s="21">
        <f t="shared" si="3"/>
        <v>9746097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</row>
    <row r="118" spans="1:252" s="1" customFormat="1" ht="27.75" customHeight="1" x14ac:dyDescent="0.2">
      <c r="A118" s="16" t="s">
        <v>78</v>
      </c>
      <c r="B118" s="28" t="s">
        <v>79</v>
      </c>
      <c r="C118" s="18" t="s">
        <v>29</v>
      </c>
      <c r="D118" s="18" t="s">
        <v>163</v>
      </c>
      <c r="E118" s="17" t="s">
        <v>31</v>
      </c>
      <c r="F118" s="17" t="s">
        <v>164</v>
      </c>
      <c r="G118" s="18" t="s">
        <v>33</v>
      </c>
      <c r="H118" s="18" t="s">
        <v>81</v>
      </c>
      <c r="I118" s="17" t="s">
        <v>82</v>
      </c>
      <c r="J118" s="18" t="s">
        <v>36</v>
      </c>
      <c r="K118" s="23"/>
      <c r="L118" s="20"/>
      <c r="M118" s="20">
        <v>17303311</v>
      </c>
      <c r="N118" s="21">
        <f t="shared" si="3"/>
        <v>17303311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</row>
    <row r="119" spans="1:252" s="1" customFormat="1" ht="27.75" customHeight="1" x14ac:dyDescent="0.2">
      <c r="A119" s="16" t="s">
        <v>78</v>
      </c>
      <c r="B119" s="28" t="s">
        <v>79</v>
      </c>
      <c r="C119" s="19" t="s">
        <v>29</v>
      </c>
      <c r="D119" s="19" t="s">
        <v>165</v>
      </c>
      <c r="E119" s="25" t="s">
        <v>31</v>
      </c>
      <c r="F119" s="25" t="s">
        <v>166</v>
      </c>
      <c r="G119" s="18" t="s">
        <v>33</v>
      </c>
      <c r="H119" s="18" t="s">
        <v>34</v>
      </c>
      <c r="I119" s="18" t="s">
        <v>35</v>
      </c>
      <c r="J119" s="18" t="s">
        <v>107</v>
      </c>
      <c r="K119" s="20">
        <v>20000</v>
      </c>
      <c r="L119" s="20"/>
      <c r="M119" s="20"/>
      <c r="N119" s="21">
        <f t="shared" si="3"/>
        <v>20000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</row>
    <row r="120" spans="1:252" s="1" customFormat="1" ht="27" customHeight="1" x14ac:dyDescent="0.2">
      <c r="A120" s="16" t="s">
        <v>78</v>
      </c>
      <c r="B120" s="28" t="s">
        <v>79</v>
      </c>
      <c r="C120" s="19" t="s">
        <v>29</v>
      </c>
      <c r="D120" s="19" t="s">
        <v>165</v>
      </c>
      <c r="E120" s="25" t="s">
        <v>31</v>
      </c>
      <c r="F120" s="25" t="s">
        <v>167</v>
      </c>
      <c r="G120" s="18" t="s">
        <v>33</v>
      </c>
      <c r="H120" s="18" t="s">
        <v>81</v>
      </c>
      <c r="I120" s="17" t="s">
        <v>82</v>
      </c>
      <c r="J120" s="18" t="s">
        <v>36</v>
      </c>
      <c r="K120" s="20">
        <v>70780</v>
      </c>
      <c r="L120" s="20"/>
      <c r="M120" s="20"/>
      <c r="N120" s="21">
        <f t="shared" si="3"/>
        <v>70780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</row>
    <row r="121" spans="1:252" s="1" customFormat="1" ht="27" customHeight="1" x14ac:dyDescent="0.2">
      <c r="A121" s="16" t="s">
        <v>78</v>
      </c>
      <c r="B121" s="28" t="s">
        <v>79</v>
      </c>
      <c r="C121" s="18" t="s">
        <v>168</v>
      </c>
      <c r="D121" s="18" t="s">
        <v>169</v>
      </c>
      <c r="E121" s="17" t="s">
        <v>99</v>
      </c>
      <c r="F121" s="17" t="s">
        <v>170</v>
      </c>
      <c r="G121" s="18" t="s">
        <v>33</v>
      </c>
      <c r="H121" s="18" t="s">
        <v>34</v>
      </c>
      <c r="I121" s="17" t="s">
        <v>35</v>
      </c>
      <c r="J121" s="18" t="s">
        <v>36</v>
      </c>
      <c r="K121" s="23">
        <v>2318603</v>
      </c>
      <c r="L121" s="20"/>
      <c r="M121" s="20"/>
      <c r="N121" s="21">
        <f t="shared" si="3"/>
        <v>2318603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</row>
    <row r="122" spans="1:252" s="1" customFormat="1" ht="27.75" customHeight="1" x14ac:dyDescent="0.2">
      <c r="A122" s="16" t="s">
        <v>78</v>
      </c>
      <c r="B122" s="28" t="s">
        <v>79</v>
      </c>
      <c r="C122" s="18" t="s">
        <v>168</v>
      </c>
      <c r="D122" s="18" t="s">
        <v>169</v>
      </c>
      <c r="E122" s="17" t="s">
        <v>99</v>
      </c>
      <c r="F122" s="17" t="s">
        <v>170</v>
      </c>
      <c r="G122" s="18" t="s">
        <v>33</v>
      </c>
      <c r="H122" s="18" t="s">
        <v>34</v>
      </c>
      <c r="I122" s="17" t="s">
        <v>35</v>
      </c>
      <c r="J122" s="18" t="s">
        <v>107</v>
      </c>
      <c r="K122" s="23">
        <v>1400000</v>
      </c>
      <c r="L122" s="20"/>
      <c r="M122" s="20"/>
      <c r="N122" s="21">
        <f t="shared" si="3"/>
        <v>1400000</v>
      </c>
      <c r="P122" s="44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</row>
    <row r="123" spans="1:252" s="1" customFormat="1" ht="27.75" customHeight="1" x14ac:dyDescent="0.2">
      <c r="A123" s="16" t="s">
        <v>78</v>
      </c>
      <c r="B123" s="28" t="s">
        <v>79</v>
      </c>
      <c r="C123" s="18" t="s">
        <v>168</v>
      </c>
      <c r="D123" s="18" t="s">
        <v>169</v>
      </c>
      <c r="E123" s="17" t="s">
        <v>99</v>
      </c>
      <c r="F123" s="17" t="s">
        <v>170</v>
      </c>
      <c r="G123" s="18" t="s">
        <v>33</v>
      </c>
      <c r="H123" s="18" t="s">
        <v>37</v>
      </c>
      <c r="I123" s="17" t="s">
        <v>38</v>
      </c>
      <c r="J123" s="18" t="s">
        <v>36</v>
      </c>
      <c r="K123" s="23">
        <v>1993188</v>
      </c>
      <c r="L123" s="20"/>
      <c r="M123" s="20"/>
      <c r="N123" s="21">
        <f t="shared" si="3"/>
        <v>1993188</v>
      </c>
      <c r="P123" s="44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</row>
    <row r="124" spans="1:252" s="1" customFormat="1" ht="27.75" customHeight="1" x14ac:dyDescent="0.2">
      <c r="A124" s="16" t="s">
        <v>78</v>
      </c>
      <c r="B124" s="28" t="s">
        <v>79</v>
      </c>
      <c r="C124" s="18" t="s">
        <v>168</v>
      </c>
      <c r="D124" s="18" t="s">
        <v>169</v>
      </c>
      <c r="E124" s="17" t="s">
        <v>99</v>
      </c>
      <c r="F124" s="17" t="s">
        <v>170</v>
      </c>
      <c r="G124" s="18" t="s">
        <v>33</v>
      </c>
      <c r="H124" s="18" t="s">
        <v>81</v>
      </c>
      <c r="I124" s="17" t="s">
        <v>82</v>
      </c>
      <c r="J124" s="18" t="s">
        <v>36</v>
      </c>
      <c r="K124" s="23">
        <v>19603670</v>
      </c>
      <c r="L124" s="20"/>
      <c r="M124" s="20"/>
      <c r="N124" s="21">
        <f t="shared" si="3"/>
        <v>19603670</v>
      </c>
      <c r="P124" s="4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</row>
    <row r="125" spans="1:252" s="1" customFormat="1" ht="27.75" customHeight="1" x14ac:dyDescent="0.2">
      <c r="A125" s="16" t="s">
        <v>78</v>
      </c>
      <c r="B125" s="28" t="s">
        <v>79</v>
      </c>
      <c r="C125" s="18" t="s">
        <v>168</v>
      </c>
      <c r="D125" s="18" t="s">
        <v>169</v>
      </c>
      <c r="E125" s="17" t="s">
        <v>99</v>
      </c>
      <c r="F125" s="17" t="s">
        <v>170</v>
      </c>
      <c r="G125" s="18" t="s">
        <v>33</v>
      </c>
      <c r="H125" s="18" t="s">
        <v>81</v>
      </c>
      <c r="I125" s="17" t="s">
        <v>82</v>
      </c>
      <c r="J125" s="18" t="s">
        <v>107</v>
      </c>
      <c r="K125" s="23">
        <v>1000000</v>
      </c>
      <c r="L125" s="20"/>
      <c r="M125" s="20"/>
      <c r="N125" s="21">
        <f t="shared" si="3"/>
        <v>1000000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</row>
    <row r="126" spans="1:252" s="1" customFormat="1" ht="27.75" customHeight="1" x14ac:dyDescent="0.2">
      <c r="A126" s="16" t="s">
        <v>78</v>
      </c>
      <c r="B126" s="28" t="s">
        <v>79</v>
      </c>
      <c r="C126" s="18" t="s">
        <v>168</v>
      </c>
      <c r="D126" s="18" t="s">
        <v>171</v>
      </c>
      <c r="E126" s="17" t="s">
        <v>99</v>
      </c>
      <c r="F126" s="17" t="s">
        <v>172</v>
      </c>
      <c r="G126" s="18" t="s">
        <v>33</v>
      </c>
      <c r="H126" s="18" t="s">
        <v>34</v>
      </c>
      <c r="I126" s="17" t="s">
        <v>35</v>
      </c>
      <c r="J126" s="18" t="s">
        <v>107</v>
      </c>
      <c r="K126" s="23"/>
      <c r="L126" s="20">
        <v>300000</v>
      </c>
      <c r="M126" s="20"/>
      <c r="N126" s="21">
        <f t="shared" si="3"/>
        <v>300000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</row>
    <row r="127" spans="1:252" s="1" customFormat="1" ht="27.75" customHeight="1" x14ac:dyDescent="0.2">
      <c r="A127" s="16" t="s">
        <v>78</v>
      </c>
      <c r="B127" s="28" t="s">
        <v>79</v>
      </c>
      <c r="C127" s="18" t="s">
        <v>168</v>
      </c>
      <c r="D127" s="18" t="s">
        <v>171</v>
      </c>
      <c r="E127" s="17" t="s">
        <v>99</v>
      </c>
      <c r="F127" s="17" t="s">
        <v>172</v>
      </c>
      <c r="G127" s="18" t="s">
        <v>33</v>
      </c>
      <c r="H127" s="18" t="s">
        <v>37</v>
      </c>
      <c r="I127" s="17" t="s">
        <v>38</v>
      </c>
      <c r="J127" s="18" t="s">
        <v>36</v>
      </c>
      <c r="K127" s="23"/>
      <c r="L127" s="20">
        <v>458004</v>
      </c>
      <c r="M127" s="20"/>
      <c r="N127" s="21">
        <f t="shared" si="3"/>
        <v>458004</v>
      </c>
      <c r="P127" s="44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</row>
    <row r="128" spans="1:252" s="1" customFormat="1" ht="27.75" customHeight="1" x14ac:dyDescent="0.2">
      <c r="A128" s="16" t="s">
        <v>78</v>
      </c>
      <c r="B128" s="28" t="s">
        <v>79</v>
      </c>
      <c r="C128" s="18" t="s">
        <v>168</v>
      </c>
      <c r="D128" s="18" t="s">
        <v>171</v>
      </c>
      <c r="E128" s="17" t="s">
        <v>99</v>
      </c>
      <c r="F128" s="17" t="s">
        <v>172</v>
      </c>
      <c r="G128" s="18" t="s">
        <v>33</v>
      </c>
      <c r="H128" s="18" t="s">
        <v>81</v>
      </c>
      <c r="I128" s="17" t="s">
        <v>82</v>
      </c>
      <c r="J128" s="18" t="s">
        <v>36</v>
      </c>
      <c r="K128" s="23"/>
      <c r="L128" s="20">
        <v>3233155</v>
      </c>
      <c r="M128" s="20"/>
      <c r="N128" s="21">
        <f t="shared" si="3"/>
        <v>3233155</v>
      </c>
      <c r="P128" s="44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</row>
    <row r="129" spans="1:252" s="1" customFormat="1" ht="27.75" customHeight="1" x14ac:dyDescent="0.2">
      <c r="A129" s="16" t="s">
        <v>78</v>
      </c>
      <c r="B129" s="28" t="s">
        <v>79</v>
      </c>
      <c r="C129" s="18" t="s">
        <v>168</v>
      </c>
      <c r="D129" s="18" t="s">
        <v>171</v>
      </c>
      <c r="E129" s="17" t="s">
        <v>99</v>
      </c>
      <c r="F129" s="17" t="s">
        <v>172</v>
      </c>
      <c r="G129" s="18" t="s">
        <v>33</v>
      </c>
      <c r="H129" s="18" t="s">
        <v>81</v>
      </c>
      <c r="I129" s="17" t="s">
        <v>82</v>
      </c>
      <c r="J129" s="18" t="s">
        <v>107</v>
      </c>
      <c r="K129" s="23"/>
      <c r="L129" s="20">
        <v>300000</v>
      </c>
      <c r="M129" s="20"/>
      <c r="N129" s="21">
        <f t="shared" si="3"/>
        <v>300000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</row>
    <row r="130" spans="1:252" s="1" customFormat="1" ht="27.75" customHeight="1" x14ac:dyDescent="0.2">
      <c r="A130" s="16" t="s">
        <v>78</v>
      </c>
      <c r="B130" s="28" t="s">
        <v>79</v>
      </c>
      <c r="C130" s="18" t="s">
        <v>168</v>
      </c>
      <c r="D130" s="18" t="s">
        <v>173</v>
      </c>
      <c r="E130" s="17" t="s">
        <v>99</v>
      </c>
      <c r="F130" s="17" t="s">
        <v>174</v>
      </c>
      <c r="G130" s="18" t="s">
        <v>33</v>
      </c>
      <c r="H130" s="18" t="s">
        <v>34</v>
      </c>
      <c r="I130" s="17" t="s">
        <v>35</v>
      </c>
      <c r="J130" s="18" t="s">
        <v>107</v>
      </c>
      <c r="K130" s="23"/>
      <c r="L130" s="20"/>
      <c r="M130" s="20">
        <v>326850</v>
      </c>
      <c r="N130" s="21">
        <f t="shared" si="3"/>
        <v>326850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</row>
    <row r="131" spans="1:252" s="1" customFormat="1" ht="27.75" customHeight="1" x14ac:dyDescent="0.2">
      <c r="A131" s="16" t="s">
        <v>78</v>
      </c>
      <c r="B131" s="28" t="s">
        <v>79</v>
      </c>
      <c r="C131" s="18" t="s">
        <v>168</v>
      </c>
      <c r="D131" s="18" t="s">
        <v>173</v>
      </c>
      <c r="E131" s="17" t="s">
        <v>99</v>
      </c>
      <c r="F131" s="17" t="s">
        <v>175</v>
      </c>
      <c r="G131" s="18" t="s">
        <v>33</v>
      </c>
      <c r="H131" s="18" t="s">
        <v>37</v>
      </c>
      <c r="I131" s="17" t="s">
        <v>38</v>
      </c>
      <c r="J131" s="18" t="s">
        <v>36</v>
      </c>
      <c r="K131" s="23"/>
      <c r="L131" s="20"/>
      <c r="M131" s="20">
        <v>1323124</v>
      </c>
      <c r="N131" s="21">
        <f t="shared" si="3"/>
        <v>1323124</v>
      </c>
      <c r="P131" s="44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</row>
    <row r="132" spans="1:252" s="1" customFormat="1" ht="27.75" customHeight="1" x14ac:dyDescent="0.2">
      <c r="A132" s="16" t="s">
        <v>78</v>
      </c>
      <c r="B132" s="28" t="s">
        <v>79</v>
      </c>
      <c r="C132" s="18" t="s">
        <v>168</v>
      </c>
      <c r="D132" s="18" t="s">
        <v>173</v>
      </c>
      <c r="E132" s="17" t="s">
        <v>99</v>
      </c>
      <c r="F132" s="17" t="s">
        <v>175</v>
      </c>
      <c r="G132" s="18" t="s">
        <v>33</v>
      </c>
      <c r="H132" s="18" t="s">
        <v>81</v>
      </c>
      <c r="I132" s="17" t="s">
        <v>82</v>
      </c>
      <c r="J132" s="18" t="s">
        <v>36</v>
      </c>
      <c r="K132" s="23"/>
      <c r="L132" s="20"/>
      <c r="M132" s="20">
        <v>8002207</v>
      </c>
      <c r="N132" s="21">
        <f t="shared" si="3"/>
        <v>8002207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</row>
    <row r="133" spans="1:252" s="1" customFormat="1" ht="27.75" customHeight="1" x14ac:dyDescent="0.2">
      <c r="A133" s="16" t="s">
        <v>78</v>
      </c>
      <c r="B133" s="28" t="s">
        <v>79</v>
      </c>
      <c r="C133" s="18" t="s">
        <v>168</v>
      </c>
      <c r="D133" s="18" t="s">
        <v>173</v>
      </c>
      <c r="E133" s="17" t="s">
        <v>99</v>
      </c>
      <c r="F133" s="17" t="s">
        <v>175</v>
      </c>
      <c r="G133" s="18" t="s">
        <v>33</v>
      </c>
      <c r="H133" s="18" t="s">
        <v>81</v>
      </c>
      <c r="I133" s="17" t="s">
        <v>82</v>
      </c>
      <c r="J133" s="18" t="s">
        <v>107</v>
      </c>
      <c r="K133" s="23"/>
      <c r="L133" s="20"/>
      <c r="M133" s="20">
        <v>400000</v>
      </c>
      <c r="N133" s="21">
        <f t="shared" si="3"/>
        <v>400000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</row>
    <row r="134" spans="1:252" s="1" customFormat="1" ht="27.75" customHeight="1" x14ac:dyDescent="0.2">
      <c r="A134" s="16" t="s">
        <v>78</v>
      </c>
      <c r="B134" s="28" t="s">
        <v>79</v>
      </c>
      <c r="C134" s="18" t="s">
        <v>176</v>
      </c>
      <c r="D134" s="18" t="s">
        <v>177</v>
      </c>
      <c r="E134" s="17" t="s">
        <v>99</v>
      </c>
      <c r="F134" s="17" t="s">
        <v>178</v>
      </c>
      <c r="G134" s="18" t="s">
        <v>33</v>
      </c>
      <c r="H134" s="18" t="s">
        <v>81</v>
      </c>
      <c r="I134" s="17" t="s">
        <v>82</v>
      </c>
      <c r="J134" s="18" t="s">
        <v>36</v>
      </c>
      <c r="K134" s="23">
        <v>970000</v>
      </c>
      <c r="L134" s="20"/>
      <c r="M134" s="20"/>
      <c r="N134" s="21">
        <f t="shared" si="3"/>
        <v>970000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</row>
    <row r="135" spans="1:252" s="1" customFormat="1" ht="27.75" customHeight="1" x14ac:dyDescent="0.2">
      <c r="A135" s="16" t="s">
        <v>78</v>
      </c>
      <c r="B135" s="28" t="s">
        <v>79</v>
      </c>
      <c r="C135" s="18" t="s">
        <v>176</v>
      </c>
      <c r="D135" s="18" t="s">
        <v>179</v>
      </c>
      <c r="E135" s="17" t="s">
        <v>99</v>
      </c>
      <c r="F135" s="17" t="s">
        <v>180</v>
      </c>
      <c r="G135" s="18" t="s">
        <v>33</v>
      </c>
      <c r="H135" s="18" t="s">
        <v>81</v>
      </c>
      <c r="I135" s="17" t="s">
        <v>82</v>
      </c>
      <c r="J135" s="18" t="s">
        <v>36</v>
      </c>
      <c r="K135" s="23"/>
      <c r="L135" s="20">
        <v>11880</v>
      </c>
      <c r="M135" s="20"/>
      <c r="N135" s="21">
        <f t="shared" ref="N135:N142" si="4">K135+L135+M135</f>
        <v>11880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</row>
    <row r="136" spans="1:252" s="1" customFormat="1" ht="27.75" customHeight="1" x14ac:dyDescent="0.2">
      <c r="A136" s="16" t="s">
        <v>78</v>
      </c>
      <c r="B136" s="28" t="s">
        <v>79</v>
      </c>
      <c r="C136" s="18" t="s">
        <v>176</v>
      </c>
      <c r="D136" s="18" t="s">
        <v>181</v>
      </c>
      <c r="E136" s="17" t="s">
        <v>99</v>
      </c>
      <c r="F136" s="17" t="s">
        <v>182</v>
      </c>
      <c r="G136" s="18" t="s">
        <v>33</v>
      </c>
      <c r="H136" s="18" t="s">
        <v>81</v>
      </c>
      <c r="I136" s="17" t="s">
        <v>82</v>
      </c>
      <c r="J136" s="18" t="s">
        <v>36</v>
      </c>
      <c r="K136" s="23"/>
      <c r="L136" s="20"/>
      <c r="M136" s="20">
        <v>67000</v>
      </c>
      <c r="N136" s="21">
        <f t="shared" si="4"/>
        <v>67000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</row>
    <row r="137" spans="1:252" s="1" customFormat="1" ht="27.75" customHeight="1" x14ac:dyDescent="0.2">
      <c r="A137" s="16" t="s">
        <v>78</v>
      </c>
      <c r="B137" s="28" t="s">
        <v>79</v>
      </c>
      <c r="C137" s="18" t="s">
        <v>176</v>
      </c>
      <c r="D137" s="18" t="s">
        <v>183</v>
      </c>
      <c r="E137" s="17" t="s">
        <v>99</v>
      </c>
      <c r="F137" s="17" t="s">
        <v>184</v>
      </c>
      <c r="G137" s="18" t="s">
        <v>33</v>
      </c>
      <c r="H137" s="18" t="s">
        <v>185</v>
      </c>
      <c r="I137" s="17" t="s">
        <v>186</v>
      </c>
      <c r="J137" s="18" t="s">
        <v>36</v>
      </c>
      <c r="K137" s="23"/>
      <c r="L137" s="20"/>
      <c r="M137" s="20">
        <v>60000</v>
      </c>
      <c r="N137" s="21">
        <f t="shared" si="4"/>
        <v>60000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</row>
    <row r="138" spans="1:252" s="1" customFormat="1" ht="27.75" customHeight="1" x14ac:dyDescent="0.2">
      <c r="A138" s="16" t="s">
        <v>78</v>
      </c>
      <c r="B138" s="28" t="s">
        <v>79</v>
      </c>
      <c r="C138" s="18" t="s">
        <v>176</v>
      </c>
      <c r="D138" s="18" t="s">
        <v>183</v>
      </c>
      <c r="E138" s="17" t="s">
        <v>99</v>
      </c>
      <c r="F138" s="17" t="s">
        <v>184</v>
      </c>
      <c r="G138" s="18" t="s">
        <v>33</v>
      </c>
      <c r="H138" s="18" t="s">
        <v>81</v>
      </c>
      <c r="I138" s="17" t="s">
        <v>82</v>
      </c>
      <c r="J138" s="18" t="s">
        <v>36</v>
      </c>
      <c r="K138" s="23"/>
      <c r="L138" s="20"/>
      <c r="M138" s="20">
        <v>832000</v>
      </c>
      <c r="N138" s="21">
        <f t="shared" si="4"/>
        <v>832000</v>
      </c>
      <c r="P138" s="44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</row>
    <row r="139" spans="1:252" s="1" customFormat="1" ht="27.75" customHeight="1" x14ac:dyDescent="0.2">
      <c r="A139" s="16" t="s">
        <v>78</v>
      </c>
      <c r="B139" s="28" t="s">
        <v>79</v>
      </c>
      <c r="C139" s="18" t="s">
        <v>187</v>
      </c>
      <c r="D139" s="18" t="s">
        <v>188</v>
      </c>
      <c r="E139" s="17" t="s">
        <v>99</v>
      </c>
      <c r="F139" s="17" t="s">
        <v>189</v>
      </c>
      <c r="G139" s="18" t="s">
        <v>33</v>
      </c>
      <c r="H139" s="18" t="s">
        <v>81</v>
      </c>
      <c r="I139" s="17" t="s">
        <v>82</v>
      </c>
      <c r="J139" s="18" t="s">
        <v>36</v>
      </c>
      <c r="K139" s="23"/>
      <c r="L139" s="20"/>
      <c r="M139" s="20">
        <v>1008243</v>
      </c>
      <c r="N139" s="21">
        <f t="shared" si="4"/>
        <v>1008243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</row>
    <row r="140" spans="1:252" s="1" customFormat="1" ht="27.75" customHeight="1" x14ac:dyDescent="0.2">
      <c r="A140" s="16" t="s">
        <v>78</v>
      </c>
      <c r="B140" s="28" t="s">
        <v>79</v>
      </c>
      <c r="C140" s="18" t="s">
        <v>190</v>
      </c>
      <c r="D140" s="18" t="s">
        <v>191</v>
      </c>
      <c r="E140" s="17" t="s">
        <v>99</v>
      </c>
      <c r="F140" s="17" t="s">
        <v>192</v>
      </c>
      <c r="G140" s="18" t="s">
        <v>33</v>
      </c>
      <c r="H140" s="18" t="s">
        <v>81</v>
      </c>
      <c r="I140" s="17" t="s">
        <v>82</v>
      </c>
      <c r="J140" s="18" t="s">
        <v>36</v>
      </c>
      <c r="K140" s="23"/>
      <c r="L140" s="20"/>
      <c r="M140" s="20">
        <v>1080400</v>
      </c>
      <c r="N140" s="21">
        <f t="shared" si="4"/>
        <v>1080400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</row>
    <row r="141" spans="1:252" s="1" customFormat="1" ht="27.75" customHeight="1" x14ac:dyDescent="0.2">
      <c r="A141" s="16" t="s">
        <v>78</v>
      </c>
      <c r="B141" s="28" t="s">
        <v>79</v>
      </c>
      <c r="C141" s="18" t="s">
        <v>60</v>
      </c>
      <c r="D141" s="18" t="s">
        <v>193</v>
      </c>
      <c r="E141" s="17" t="s">
        <v>31</v>
      </c>
      <c r="F141" s="17" t="s">
        <v>194</v>
      </c>
      <c r="G141" s="18" t="s">
        <v>33</v>
      </c>
      <c r="H141" s="18" t="s">
        <v>34</v>
      </c>
      <c r="I141" s="17" t="s">
        <v>35</v>
      </c>
      <c r="J141" s="18" t="s">
        <v>107</v>
      </c>
      <c r="K141" s="23"/>
      <c r="L141" s="20"/>
      <c r="M141" s="20">
        <v>20000</v>
      </c>
      <c r="N141" s="21">
        <f t="shared" si="4"/>
        <v>20000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</row>
    <row r="142" spans="1:252" s="1" customFormat="1" ht="27.75" customHeight="1" x14ac:dyDescent="0.2">
      <c r="A142" s="16" t="s">
        <v>78</v>
      </c>
      <c r="B142" s="28" t="s">
        <v>79</v>
      </c>
      <c r="C142" s="18" t="s">
        <v>60</v>
      </c>
      <c r="D142" s="18" t="s">
        <v>193</v>
      </c>
      <c r="E142" s="17" t="s">
        <v>31</v>
      </c>
      <c r="F142" s="17" t="s">
        <v>194</v>
      </c>
      <c r="G142" s="18" t="s">
        <v>33</v>
      </c>
      <c r="H142" s="18" t="s">
        <v>81</v>
      </c>
      <c r="I142" s="17" t="s">
        <v>82</v>
      </c>
      <c r="J142" s="18" t="s">
        <v>36</v>
      </c>
      <c r="K142" s="23"/>
      <c r="L142" s="20"/>
      <c r="M142" s="20">
        <v>293220</v>
      </c>
      <c r="N142" s="21">
        <f t="shared" si="4"/>
        <v>293220</v>
      </c>
      <c r="P142" s="44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</row>
    <row r="143" spans="1:252" s="1" customFormat="1" ht="21" customHeight="1" thickBot="1" x14ac:dyDescent="0.25">
      <c r="A143" s="96" t="s">
        <v>195</v>
      </c>
      <c r="B143" s="97"/>
      <c r="C143" s="97"/>
      <c r="D143" s="97"/>
      <c r="E143" s="97"/>
      <c r="F143" s="97"/>
      <c r="G143" s="97"/>
      <c r="H143" s="97"/>
      <c r="I143" s="97"/>
      <c r="J143" s="98"/>
      <c r="K143" s="37">
        <f>SUM(K71:K142)</f>
        <v>94174281</v>
      </c>
      <c r="L143" s="37">
        <f>SUM(L71:L142)</f>
        <v>17109159</v>
      </c>
      <c r="M143" s="37">
        <f>SUM(M71:M142)</f>
        <v>37410105</v>
      </c>
      <c r="N143" s="38">
        <f>SUM(N71:N142)</f>
        <v>148693545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</row>
    <row r="144" spans="1:252" s="46" customFormat="1" ht="21" customHeight="1" thickBot="1" x14ac:dyDescent="0.25">
      <c r="A144" s="99" t="s">
        <v>196</v>
      </c>
      <c r="B144" s="100"/>
      <c r="C144" s="100"/>
      <c r="D144" s="100"/>
      <c r="E144" s="100"/>
      <c r="F144" s="100"/>
      <c r="G144" s="100"/>
      <c r="H144" s="100"/>
      <c r="I144" s="100"/>
      <c r="J144" s="101"/>
      <c r="K144" s="40">
        <f>K70+K143</f>
        <v>96312848</v>
      </c>
      <c r="L144" s="40">
        <f>L70+L143</f>
        <v>17109159</v>
      </c>
      <c r="M144" s="40">
        <f>M70+M143</f>
        <v>56171438</v>
      </c>
      <c r="N144" s="41">
        <f>N70+N143</f>
        <v>169593445</v>
      </c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</row>
    <row r="145" spans="1:252" s="46" customFormat="1" ht="21" customHeight="1" thickBot="1" x14ac:dyDescent="0.25">
      <c r="A145" s="99" t="s">
        <v>197</v>
      </c>
      <c r="B145" s="100"/>
      <c r="C145" s="100"/>
      <c r="D145" s="100"/>
      <c r="E145" s="100"/>
      <c r="F145" s="100"/>
      <c r="G145" s="100"/>
      <c r="H145" s="100"/>
      <c r="I145" s="100"/>
      <c r="J145" s="101"/>
      <c r="K145" s="40">
        <f>K48+K70</f>
        <v>834067821</v>
      </c>
      <c r="L145" s="40">
        <f>L48+L70</f>
        <v>114525833</v>
      </c>
      <c r="M145" s="40">
        <f>M48+M70</f>
        <v>235925125</v>
      </c>
      <c r="N145" s="41">
        <f>N48+N70</f>
        <v>1184518779</v>
      </c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</row>
    <row r="146" spans="1:252" s="46" customFormat="1" ht="21" customHeight="1" thickBot="1" x14ac:dyDescent="0.25">
      <c r="A146" s="99" t="s">
        <v>198</v>
      </c>
      <c r="B146" s="100"/>
      <c r="C146" s="100"/>
      <c r="D146" s="100"/>
      <c r="E146" s="100"/>
      <c r="F146" s="100"/>
      <c r="G146" s="100"/>
      <c r="H146" s="100"/>
      <c r="I146" s="100"/>
      <c r="J146" s="101"/>
      <c r="K146" s="40">
        <f>K60+K143</f>
        <v>108286306</v>
      </c>
      <c r="L146" s="40">
        <f>L60+L143</f>
        <v>19051736</v>
      </c>
      <c r="M146" s="40">
        <f>M60+M143</f>
        <v>40492955</v>
      </c>
      <c r="N146" s="41">
        <f>N60+N143</f>
        <v>167830997</v>
      </c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</row>
    <row r="147" spans="1:252" s="46" customFormat="1" ht="21" customHeight="1" thickBot="1" x14ac:dyDescent="0.25">
      <c r="A147" s="87" t="s">
        <v>199</v>
      </c>
      <c r="B147" s="88"/>
      <c r="C147" s="88"/>
      <c r="D147" s="88"/>
      <c r="E147" s="88"/>
      <c r="F147" s="88"/>
      <c r="G147" s="88"/>
      <c r="H147" s="88"/>
      <c r="I147" s="88"/>
      <c r="J147" s="89"/>
      <c r="K147" s="48">
        <f>SUM(K145:K146)</f>
        <v>942354127</v>
      </c>
      <c r="L147" s="48">
        <f>SUM(L145:L146)</f>
        <v>133577569</v>
      </c>
      <c r="M147" s="48">
        <f>SUM(M145:M146)</f>
        <v>276418080</v>
      </c>
      <c r="N147" s="49">
        <f>SUM(N145:N146)</f>
        <v>1352349776</v>
      </c>
      <c r="P147" s="50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</row>
    <row r="148" spans="1:252" s="1" customFormat="1" ht="18" customHeight="1" thickBo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51"/>
      <c r="L148" s="51"/>
      <c r="M148" s="51"/>
      <c r="N148" s="5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</row>
    <row r="149" spans="1:252" s="1" customFormat="1" ht="35.25" customHeight="1" thickBot="1" x14ac:dyDescent="0.25">
      <c r="A149" s="90" t="s">
        <v>200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</row>
    <row r="150" spans="1:252" s="8" customFormat="1" ht="21" customHeight="1" x14ac:dyDescent="0.2">
      <c r="A150" s="93" t="s">
        <v>26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5"/>
      <c r="O150" s="1"/>
    </row>
    <row r="151" spans="1:252" ht="33" customHeight="1" x14ac:dyDescent="0.2">
      <c r="A151" s="16" t="s">
        <v>201</v>
      </c>
      <c r="B151" s="24" t="s">
        <v>202</v>
      </c>
      <c r="C151" s="19" t="s">
        <v>203</v>
      </c>
      <c r="D151" s="19" t="s">
        <v>204</v>
      </c>
      <c r="E151" s="24" t="s">
        <v>205</v>
      </c>
      <c r="F151" s="24" t="s">
        <v>206</v>
      </c>
      <c r="G151" s="19" t="s">
        <v>207</v>
      </c>
      <c r="H151" s="19" t="s">
        <v>208</v>
      </c>
      <c r="I151" s="24" t="s">
        <v>209</v>
      </c>
      <c r="J151" s="19" t="s">
        <v>33</v>
      </c>
      <c r="K151" s="52"/>
      <c r="L151" s="52"/>
      <c r="M151" s="52">
        <v>91493982</v>
      </c>
      <c r="N151" s="53">
        <f>K151+L151+M151</f>
        <v>91493982</v>
      </c>
    </row>
    <row r="152" spans="1:252" s="22" customFormat="1" ht="33" customHeight="1" x14ac:dyDescent="0.2">
      <c r="A152" s="42" t="s">
        <v>201</v>
      </c>
      <c r="B152" s="25" t="s">
        <v>202</v>
      </c>
      <c r="C152" s="18" t="s">
        <v>203</v>
      </c>
      <c r="D152" s="18" t="s">
        <v>204</v>
      </c>
      <c r="E152" s="25" t="s">
        <v>205</v>
      </c>
      <c r="F152" s="25" t="s">
        <v>206</v>
      </c>
      <c r="G152" s="18" t="s">
        <v>207</v>
      </c>
      <c r="H152" s="18" t="s">
        <v>210</v>
      </c>
      <c r="I152" s="25" t="s">
        <v>211</v>
      </c>
      <c r="J152" s="18" t="s">
        <v>33</v>
      </c>
      <c r="K152" s="54"/>
      <c r="L152" s="52"/>
      <c r="M152" s="52">
        <v>102130518</v>
      </c>
      <c r="N152" s="53">
        <f>K152+L152+M152</f>
        <v>102130518</v>
      </c>
      <c r="O152" s="1"/>
    </row>
    <row r="153" spans="1:252" s="22" customFormat="1" ht="21" customHeight="1" thickBot="1" x14ac:dyDescent="0.25">
      <c r="A153" s="104" t="s">
        <v>212</v>
      </c>
      <c r="B153" s="105"/>
      <c r="C153" s="105"/>
      <c r="D153" s="105"/>
      <c r="E153" s="105"/>
      <c r="F153" s="105"/>
      <c r="G153" s="105"/>
      <c r="H153" s="105"/>
      <c r="I153" s="105"/>
      <c r="J153" s="106"/>
      <c r="K153" s="55">
        <f>SUM(K151:K152)</f>
        <v>0</v>
      </c>
      <c r="L153" s="55">
        <f t="shared" ref="L153:N153" si="5">SUM(L151:L152)</f>
        <v>0</v>
      </c>
      <c r="M153" s="55">
        <f t="shared" si="5"/>
        <v>193624500</v>
      </c>
      <c r="N153" s="56">
        <f t="shared" si="5"/>
        <v>193624500</v>
      </c>
      <c r="O153" s="1"/>
    </row>
    <row r="154" spans="1:252" s="1" customFormat="1" ht="33" customHeight="1" x14ac:dyDescent="0.2">
      <c r="A154" s="42" t="s">
        <v>213</v>
      </c>
      <c r="B154" s="25" t="s">
        <v>214</v>
      </c>
      <c r="C154" s="18" t="s">
        <v>203</v>
      </c>
      <c r="D154" s="18" t="s">
        <v>215</v>
      </c>
      <c r="E154" s="25" t="s">
        <v>205</v>
      </c>
      <c r="F154" s="25" t="s">
        <v>216</v>
      </c>
      <c r="G154" s="18" t="s">
        <v>207</v>
      </c>
      <c r="H154" s="18" t="s">
        <v>208</v>
      </c>
      <c r="I154" s="25" t="s">
        <v>209</v>
      </c>
      <c r="J154" s="18" t="s">
        <v>33</v>
      </c>
      <c r="K154" s="54"/>
      <c r="L154" s="52"/>
      <c r="M154" s="52">
        <v>35000</v>
      </c>
      <c r="N154" s="53">
        <f>K154+L154+M154</f>
        <v>35000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</row>
    <row r="155" spans="1:252" s="22" customFormat="1" ht="33" customHeight="1" x14ac:dyDescent="0.2">
      <c r="A155" s="42" t="s">
        <v>213</v>
      </c>
      <c r="B155" s="25" t="s">
        <v>214</v>
      </c>
      <c r="C155" s="18" t="s">
        <v>203</v>
      </c>
      <c r="D155" s="18" t="s">
        <v>215</v>
      </c>
      <c r="E155" s="25" t="s">
        <v>205</v>
      </c>
      <c r="F155" s="25" t="s">
        <v>216</v>
      </c>
      <c r="G155" s="18" t="s">
        <v>207</v>
      </c>
      <c r="H155" s="18" t="s">
        <v>210</v>
      </c>
      <c r="I155" s="25" t="s">
        <v>211</v>
      </c>
      <c r="J155" s="18" t="s">
        <v>33</v>
      </c>
      <c r="K155" s="54"/>
      <c r="L155" s="52"/>
      <c r="M155" s="52">
        <v>25000</v>
      </c>
      <c r="N155" s="53">
        <f>K155+L155+M155</f>
        <v>25000</v>
      </c>
      <c r="O155" s="1"/>
    </row>
    <row r="156" spans="1:252" s="22" customFormat="1" ht="20.25" customHeight="1" thickBot="1" x14ac:dyDescent="0.25">
      <c r="A156" s="104" t="s">
        <v>217</v>
      </c>
      <c r="B156" s="105"/>
      <c r="C156" s="105"/>
      <c r="D156" s="105"/>
      <c r="E156" s="105"/>
      <c r="F156" s="105"/>
      <c r="G156" s="105"/>
      <c r="H156" s="105"/>
      <c r="I156" s="105"/>
      <c r="J156" s="106"/>
      <c r="K156" s="55">
        <f>SUM(K154:K155)</f>
        <v>0</v>
      </c>
      <c r="L156" s="55">
        <f t="shared" ref="L156:N156" si="6">SUM(L154:L155)</f>
        <v>0</v>
      </c>
      <c r="M156" s="55">
        <f t="shared" si="6"/>
        <v>60000</v>
      </c>
      <c r="N156" s="56">
        <f t="shared" si="6"/>
        <v>60000</v>
      </c>
      <c r="O156" s="1"/>
    </row>
    <row r="157" spans="1:252" s="1" customFormat="1" ht="20.25" customHeight="1" thickBot="1" x14ac:dyDescent="0.25">
      <c r="A157" s="99" t="s">
        <v>218</v>
      </c>
      <c r="B157" s="100"/>
      <c r="C157" s="100"/>
      <c r="D157" s="100"/>
      <c r="E157" s="100"/>
      <c r="F157" s="100"/>
      <c r="G157" s="100"/>
      <c r="H157" s="100"/>
      <c r="I157" s="100"/>
      <c r="J157" s="101"/>
      <c r="K157" s="57">
        <f>K153+K156</f>
        <v>0</v>
      </c>
      <c r="L157" s="57">
        <f t="shared" ref="L157:N157" si="7">L153+L156</f>
        <v>0</v>
      </c>
      <c r="M157" s="57">
        <f t="shared" si="7"/>
        <v>193684500</v>
      </c>
      <c r="N157" s="57">
        <f t="shared" si="7"/>
        <v>193684500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</row>
    <row r="158" spans="1:252" s="46" customFormat="1" ht="20.25" customHeight="1" thickBot="1" x14ac:dyDescent="0.25">
      <c r="A158" s="87" t="s">
        <v>219</v>
      </c>
      <c r="B158" s="88"/>
      <c r="C158" s="88"/>
      <c r="D158" s="88"/>
      <c r="E158" s="88"/>
      <c r="F158" s="88"/>
      <c r="G158" s="88"/>
      <c r="H158" s="88"/>
      <c r="I158" s="88"/>
      <c r="J158" s="89"/>
      <c r="K158" s="58">
        <f>K157</f>
        <v>0</v>
      </c>
      <c r="L158" s="58">
        <f t="shared" ref="L158:N158" si="8">L157</f>
        <v>0</v>
      </c>
      <c r="M158" s="58">
        <f t="shared" si="8"/>
        <v>193684500</v>
      </c>
      <c r="N158" s="58">
        <f t="shared" si="8"/>
        <v>193684500</v>
      </c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</row>
    <row r="159" spans="1:252" s="1" customFormat="1" ht="18" customHeight="1" x14ac:dyDescent="0.2">
      <c r="A159" s="6"/>
      <c r="B159" s="5" t="s">
        <v>220</v>
      </c>
      <c r="C159" s="6"/>
      <c r="D159" s="6"/>
      <c r="E159" s="5"/>
      <c r="F159" s="5"/>
      <c r="G159" s="6"/>
      <c r="H159" s="7"/>
      <c r="I159" s="5"/>
      <c r="J159" s="7"/>
      <c r="K159" s="6"/>
      <c r="L159" s="6"/>
      <c r="M159" s="6"/>
      <c r="N159" s="6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</row>
    <row r="160" spans="1:252" s="1" customFormat="1" x14ac:dyDescent="0.2">
      <c r="A160" s="6"/>
      <c r="B160" s="5" t="s">
        <v>221</v>
      </c>
      <c r="C160" s="6"/>
      <c r="D160" s="6"/>
      <c r="E160" s="5"/>
      <c r="F160" s="5"/>
      <c r="G160" s="6"/>
      <c r="H160" s="7"/>
      <c r="I160" s="5"/>
      <c r="J160" s="7"/>
      <c r="K160" s="6"/>
      <c r="L160" s="6"/>
      <c r="M160" s="59"/>
      <c r="N160" s="59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</row>
    <row r="161" spans="1:252" s="1" customFormat="1" x14ac:dyDescent="0.2">
      <c r="A161" s="6" t="s">
        <v>222</v>
      </c>
      <c r="B161" s="5" t="s">
        <v>223</v>
      </c>
      <c r="C161" s="6"/>
      <c r="D161" s="6"/>
      <c r="E161" s="5"/>
      <c r="F161" s="5"/>
      <c r="G161" s="6"/>
      <c r="H161" s="7"/>
      <c r="I161" s="5"/>
      <c r="J161" s="7"/>
      <c r="K161" s="6"/>
      <c r="L161" s="6"/>
      <c r="M161" s="6"/>
      <c r="N161" s="6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</row>
    <row r="162" spans="1:252" s="68" customFormat="1" ht="90" customHeight="1" x14ac:dyDescent="0.25">
      <c r="A162" s="107" t="s">
        <v>224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7"/>
    </row>
    <row r="163" spans="1:252" s="1" customFormat="1" x14ac:dyDescent="0.2">
      <c r="A163" s="61"/>
      <c r="B163" s="62"/>
      <c r="C163" s="61"/>
      <c r="D163" s="2"/>
      <c r="E163" s="60"/>
      <c r="F163" s="60"/>
      <c r="G163" s="2"/>
      <c r="H163" s="8"/>
      <c r="I163" s="60"/>
      <c r="J163" s="8"/>
      <c r="K163" s="59"/>
      <c r="L163" s="59"/>
      <c r="M163" s="59"/>
      <c r="N163" s="59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</row>
    <row r="164" spans="1:252" s="1" customFormat="1" x14ac:dyDescent="0.2">
      <c r="A164" s="2"/>
      <c r="B164" s="60"/>
      <c r="C164" s="2"/>
      <c r="D164" s="2"/>
      <c r="E164" s="60"/>
      <c r="F164" s="60"/>
      <c r="G164" s="2"/>
      <c r="H164" s="8"/>
      <c r="I164" s="60"/>
      <c r="J164" s="8"/>
      <c r="K164" s="59"/>
      <c r="L164" s="59"/>
      <c r="M164" s="59"/>
      <c r="N164" s="59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</row>
    <row r="165" spans="1:252" x14ac:dyDescent="0.2">
      <c r="C165" s="61"/>
      <c r="F165" s="102"/>
      <c r="H165" s="63"/>
      <c r="J165" s="103"/>
      <c r="K165" s="64"/>
      <c r="L165" s="64"/>
      <c r="M165" s="64"/>
      <c r="N165" s="64"/>
    </row>
    <row r="166" spans="1:252" s="1" customFormat="1" x14ac:dyDescent="0.2">
      <c r="A166" s="2"/>
      <c r="B166" s="60"/>
      <c r="C166" s="61"/>
      <c r="D166" s="2"/>
      <c r="E166" s="60"/>
      <c r="F166" s="102"/>
      <c r="G166" s="2"/>
      <c r="H166" s="63"/>
      <c r="I166" s="60"/>
      <c r="J166" s="103"/>
      <c r="K166" s="64"/>
      <c r="L166" s="64"/>
      <c r="M166" s="64"/>
      <c r="N166" s="6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</row>
    <row r="167" spans="1:252" s="1" customFormat="1" ht="15" x14ac:dyDescent="0.2">
      <c r="A167" s="2"/>
      <c r="B167" s="60"/>
      <c r="C167" s="2"/>
      <c r="D167" s="2"/>
      <c r="E167" s="60"/>
      <c r="F167" s="102"/>
      <c r="G167" s="2"/>
      <c r="H167" s="8"/>
      <c r="I167" s="60"/>
      <c r="J167" s="65"/>
      <c r="K167" s="50"/>
      <c r="L167" s="50"/>
      <c r="M167" s="50"/>
      <c r="N167" s="50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</row>
    <row r="168" spans="1:252" ht="15" x14ac:dyDescent="0.2">
      <c r="F168" s="102"/>
      <c r="J168" s="65"/>
      <c r="K168" s="59"/>
      <c r="L168" s="59"/>
      <c r="M168" s="59"/>
      <c r="N168" s="59"/>
    </row>
    <row r="169" spans="1:252" x14ac:dyDescent="0.2">
      <c r="F169" s="102"/>
      <c r="H169" s="63"/>
      <c r="J169" s="103"/>
      <c r="K169" s="64"/>
      <c r="L169" s="64"/>
      <c r="M169" s="64"/>
      <c r="N169" s="64"/>
    </row>
    <row r="170" spans="1:252" x14ac:dyDescent="0.2">
      <c r="F170" s="102"/>
      <c r="H170" s="63"/>
      <c r="J170" s="103"/>
      <c r="K170" s="64"/>
      <c r="L170" s="64"/>
      <c r="M170" s="64"/>
      <c r="N170" s="64"/>
    </row>
    <row r="171" spans="1:252" x14ac:dyDescent="0.2">
      <c r="F171" s="102"/>
      <c r="K171" s="50"/>
      <c r="L171" s="50"/>
      <c r="M171" s="50"/>
      <c r="N171" s="50"/>
    </row>
    <row r="172" spans="1:252" x14ac:dyDescent="0.2">
      <c r="K172" s="39"/>
      <c r="L172" s="39"/>
      <c r="M172" s="39"/>
      <c r="N172" s="39"/>
    </row>
    <row r="173" spans="1:252" x14ac:dyDescent="0.2">
      <c r="K173" s="66"/>
      <c r="L173" s="66"/>
      <c r="M173" s="66"/>
      <c r="N173" s="66"/>
    </row>
    <row r="174" spans="1:252" x14ac:dyDescent="0.2">
      <c r="K174" s="59"/>
      <c r="L174" s="59"/>
      <c r="M174" s="59"/>
      <c r="N174" s="59"/>
    </row>
    <row r="175" spans="1:252" s="1" customFormat="1" x14ac:dyDescent="0.2">
      <c r="A175" s="2"/>
      <c r="B175" s="60"/>
      <c r="C175" s="2"/>
      <c r="D175" s="2"/>
      <c r="E175" s="60"/>
      <c r="F175" s="60"/>
      <c r="G175" s="2"/>
      <c r="H175" s="8"/>
      <c r="I175" s="60"/>
      <c r="J175" s="8"/>
      <c r="K175" s="2"/>
      <c r="L175" s="2"/>
      <c r="M175" s="2"/>
      <c r="N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</row>
  </sheetData>
  <mergeCells count="38">
    <mergeCell ref="F165:F171"/>
    <mergeCell ref="J165:J166"/>
    <mergeCell ref="J169:J170"/>
    <mergeCell ref="A149:N149"/>
    <mergeCell ref="A150:N150"/>
    <mergeCell ref="A153:J153"/>
    <mergeCell ref="A156:J156"/>
    <mergeCell ref="A157:J157"/>
    <mergeCell ref="A158:J158"/>
    <mergeCell ref="A162:N162"/>
    <mergeCell ref="A147:J147"/>
    <mergeCell ref="A17:N17"/>
    <mergeCell ref="A18:N18"/>
    <mergeCell ref="A48:J48"/>
    <mergeCell ref="A60:J60"/>
    <mergeCell ref="A61:J61"/>
    <mergeCell ref="A62:N62"/>
    <mergeCell ref="A70:J70"/>
    <mergeCell ref="A143:J143"/>
    <mergeCell ref="A144:J144"/>
    <mergeCell ref="A145:J145"/>
    <mergeCell ref="A146:J146"/>
    <mergeCell ref="A13:J13"/>
    <mergeCell ref="K13:N13"/>
    <mergeCell ref="A14:B14"/>
    <mergeCell ref="C14:C15"/>
    <mergeCell ref="D14:D15"/>
    <mergeCell ref="E14:F14"/>
    <mergeCell ref="G14:G15"/>
    <mergeCell ref="H14:I14"/>
    <mergeCell ref="J14:J15"/>
    <mergeCell ref="A12:N12"/>
    <mergeCell ref="A4:N4"/>
    <mergeCell ref="A5:N5"/>
    <mergeCell ref="A6:N6"/>
    <mergeCell ref="A7:N7"/>
    <mergeCell ref="A10:N10"/>
    <mergeCell ref="A8:N8"/>
  </mergeCells>
  <printOptions horizontalCentered="1"/>
  <pageMargins left="0.31496062992125984" right="0.31496062992125984" top="0.31496062992125984" bottom="0.39370078740157483" header="0.19685039370078741" footer="0.11811023622047245"/>
  <pageSetup paperSize="9" scale="70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2000250</xdr:colOff>
                <xdr:row>0</xdr:row>
                <xdr:rowOff>0</xdr:rowOff>
              </from>
              <to>
                <xdr:col>5</xdr:col>
                <xdr:colOff>2400300</xdr:colOff>
                <xdr:row>2</xdr:row>
                <xdr:rowOff>85725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FDB0DC5802064F9F397F5BB6967557" ma:contentTypeVersion="10" ma:contentTypeDescription="Crie um novo documento." ma:contentTypeScope="" ma:versionID="f0e4aca4228c40f59d9e0c012ca58f91">
  <xsd:schema xmlns:xsd="http://www.w3.org/2001/XMLSchema" xmlns:xs="http://www.w3.org/2001/XMLSchema" xmlns:p="http://schemas.microsoft.com/office/2006/metadata/properties" xmlns:ns2="bf0a519a-f0d7-4b7f-ba2f-cdea6954352d" xmlns:ns3="14d0cd2f-a2a5-4059-ac4a-472256ce7657" targetNamespace="http://schemas.microsoft.com/office/2006/metadata/properties" ma:root="true" ma:fieldsID="553efb05f44308897b9744a9effa45f3" ns2:_="" ns3:_="">
    <xsd:import namespace="bf0a519a-f0d7-4b7f-ba2f-cdea6954352d"/>
    <xsd:import namespace="14d0cd2f-a2a5-4059-ac4a-472256ce7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a519a-f0d7-4b7f-ba2f-cdea69543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0cd2f-a2a5-4059-ac4a-472256ce7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E77302-1057-47F6-A0F8-CC6494121B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bf0a519a-f0d7-4b7f-ba2f-cdea6954352d"/>
    <ds:schemaRef ds:uri="http://schemas.microsoft.com/office/infopath/2007/PartnerControls"/>
    <ds:schemaRef ds:uri="http://schemas.openxmlformats.org/package/2006/metadata/core-properties"/>
    <ds:schemaRef ds:uri="14d0cd2f-a2a5-4059-ac4a-472256ce7657"/>
  </ds:schemaRefs>
</ds:datastoreItem>
</file>

<file path=customXml/itemProps2.xml><?xml version="1.0" encoding="utf-8"?>
<ds:datastoreItem xmlns:ds="http://schemas.openxmlformats.org/officeDocument/2006/customXml" ds:itemID="{16660576-820A-4EA4-8220-9DFB462B0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a519a-f0d7-4b7f-ba2f-cdea6954352d"/>
    <ds:schemaRef ds:uri="14d0cd2f-a2a5-4059-ac4a-472256ce7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0AC43A-7C72-4E1D-B6C9-3E31225DA1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QDD 2021 - LOA</vt:lpstr>
      <vt:lpstr>'QDD 2021 - LOA'!Area_de_impressao</vt:lpstr>
      <vt:lpstr>'QDD 2021 - LOA'!Titulos_de_impressao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2021-02-10T18:26:48Z</cp:lastPrinted>
  <dcterms:created xsi:type="dcterms:W3CDTF">2020-11-12T14:37:06Z</dcterms:created>
  <dcterms:modified xsi:type="dcterms:W3CDTF">2021-02-10T18:38:31Z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0x0101008FFDB0DC5802064F9F397F5BB6967557</vt:lpwstr>
  </property>
</Properties>
</file>