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ane.mesquita\TJEPA\SAEO - General\8-CNJ\6.1-CNJ - RESOLUÇÃO 195 - QDD e MDEO\2021\"/>
    </mc:Choice>
  </mc:AlternateContent>
  <bookViews>
    <workbookView xWindow="0" yWindow="0" windowWidth="28800" windowHeight="12345"/>
  </bookViews>
  <sheets>
    <sheet name="PROPOSTA ORÇAMENTÁRIA 2021" sheetId="4" r:id="rId1"/>
  </sheets>
  <definedNames>
    <definedName name="_xlnm.Print_Area" localSheetId="0">'PROPOSTA ORÇAMENTÁRIA 2021'!$A$1:$AE$118</definedName>
    <definedName name="_xlnm.Print_Titles" localSheetId="0">'PROPOSTA ORÇAMENTÁRIA 2021'!$1:$11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4" l="1"/>
  <c r="E116" i="4"/>
  <c r="F116" i="4"/>
  <c r="H116" i="4"/>
  <c r="I116" i="4"/>
  <c r="J116" i="4"/>
  <c r="K116" i="4"/>
  <c r="L116" i="4"/>
  <c r="M116" i="4"/>
  <c r="O116" i="4"/>
  <c r="P116" i="4"/>
  <c r="Q116" i="4"/>
  <c r="R116" i="4"/>
  <c r="T116" i="4"/>
  <c r="C116" i="4"/>
  <c r="D113" i="4" l="1"/>
  <c r="D112" i="4" s="1"/>
  <c r="E113" i="4"/>
  <c r="E112" i="4" s="1"/>
  <c r="F113" i="4"/>
  <c r="F112" i="4" s="1"/>
  <c r="H113" i="4"/>
  <c r="H112" i="4" s="1"/>
  <c r="I113" i="4"/>
  <c r="I112" i="4" s="1"/>
  <c r="J113" i="4"/>
  <c r="J112" i="4" s="1"/>
  <c r="K113" i="4"/>
  <c r="K112" i="4" s="1"/>
  <c r="L113" i="4"/>
  <c r="L112" i="4" s="1"/>
  <c r="M113" i="4"/>
  <c r="M112" i="4" s="1"/>
  <c r="O113" i="4"/>
  <c r="O112" i="4" s="1"/>
  <c r="P113" i="4"/>
  <c r="P112" i="4" s="1"/>
  <c r="Q113" i="4"/>
  <c r="Q112" i="4" s="1"/>
  <c r="R113" i="4"/>
  <c r="R112" i="4" s="1"/>
  <c r="T113" i="4"/>
  <c r="T112" i="4" s="1"/>
  <c r="C113" i="4"/>
  <c r="C112" i="4" s="1"/>
  <c r="C110" i="4"/>
  <c r="C109" i="4" s="1"/>
  <c r="C108" i="4" s="1"/>
  <c r="D110" i="4"/>
  <c r="E110" i="4"/>
  <c r="F110" i="4"/>
  <c r="H110" i="4"/>
  <c r="I110" i="4"/>
  <c r="J110" i="4"/>
  <c r="K110" i="4"/>
  <c r="L110" i="4"/>
  <c r="M110" i="4"/>
  <c r="O110" i="4"/>
  <c r="P110" i="4"/>
  <c r="Q110" i="4"/>
  <c r="R110" i="4"/>
  <c r="T110" i="4"/>
  <c r="AD114" i="4" l="1"/>
  <c r="AD113" i="4" s="1"/>
  <c r="AD112" i="4" s="1"/>
  <c r="AC114" i="4"/>
  <c r="AC113" i="4" s="1"/>
  <c r="AC112" i="4" s="1"/>
  <c r="AB114" i="4"/>
  <c r="AB113" i="4" s="1"/>
  <c r="AB112" i="4" s="1"/>
  <c r="AA114" i="4"/>
  <c r="AA113" i="4" s="1"/>
  <c r="AA112" i="4" s="1"/>
  <c r="Z114" i="4"/>
  <c r="Z113" i="4" s="1"/>
  <c r="Z112" i="4" s="1"/>
  <c r="Y114" i="4"/>
  <c r="Y113" i="4" s="1"/>
  <c r="Y112" i="4" s="1"/>
  <c r="X114" i="4"/>
  <c r="X113" i="4" s="1"/>
  <c r="X112" i="4" s="1"/>
  <c r="W114" i="4"/>
  <c r="W113" i="4" s="1"/>
  <c r="W112" i="4" s="1"/>
  <c r="V114" i="4"/>
  <c r="V113" i="4" s="1"/>
  <c r="V112" i="4" s="1"/>
  <c r="U114" i="4"/>
  <c r="U113" i="4" s="1"/>
  <c r="U112" i="4" s="1"/>
  <c r="S114" i="4"/>
  <c r="S113" i="4" s="1"/>
  <c r="S112" i="4" s="1"/>
  <c r="N114" i="4"/>
  <c r="N113" i="4" s="1"/>
  <c r="N112" i="4" s="1"/>
  <c r="G114" i="4"/>
  <c r="G113" i="4" s="1"/>
  <c r="G112" i="4" s="1"/>
  <c r="AD111" i="4"/>
  <c r="AC111" i="4"/>
  <c r="AB111" i="4"/>
  <c r="AA111" i="4"/>
  <c r="Z111" i="4"/>
  <c r="Y111" i="4"/>
  <c r="X111" i="4"/>
  <c r="W111" i="4"/>
  <c r="V111" i="4"/>
  <c r="U111" i="4"/>
  <c r="S111" i="4"/>
  <c r="N111" i="4"/>
  <c r="G111" i="4"/>
  <c r="AD102" i="4"/>
  <c r="AC102" i="4"/>
  <c r="AB102" i="4"/>
  <c r="AA102" i="4"/>
  <c r="Z102" i="4"/>
  <c r="Y102" i="4"/>
  <c r="X102" i="4"/>
  <c r="W102" i="4"/>
  <c r="V102" i="4"/>
  <c r="U102" i="4"/>
  <c r="S102" i="4"/>
  <c r="N102" i="4"/>
  <c r="G102" i="4"/>
  <c r="AD101" i="4"/>
  <c r="AC101" i="4"/>
  <c r="AB101" i="4"/>
  <c r="AA101" i="4"/>
  <c r="Z101" i="4"/>
  <c r="Y101" i="4"/>
  <c r="X101" i="4"/>
  <c r="W101" i="4"/>
  <c r="V101" i="4"/>
  <c r="U101" i="4"/>
  <c r="S101" i="4"/>
  <c r="N101" i="4"/>
  <c r="G101" i="4"/>
  <c r="AD100" i="4"/>
  <c r="AC100" i="4"/>
  <c r="AB100" i="4"/>
  <c r="AA100" i="4"/>
  <c r="Z100" i="4"/>
  <c r="Y100" i="4"/>
  <c r="X100" i="4"/>
  <c r="W100" i="4"/>
  <c r="V100" i="4"/>
  <c r="U100" i="4"/>
  <c r="S100" i="4"/>
  <c r="N100" i="4"/>
  <c r="G100" i="4"/>
  <c r="AD99" i="4"/>
  <c r="AC99" i="4"/>
  <c r="AB99" i="4"/>
  <c r="AA99" i="4"/>
  <c r="Z99" i="4"/>
  <c r="Y99" i="4"/>
  <c r="X99" i="4"/>
  <c r="W99" i="4"/>
  <c r="V99" i="4"/>
  <c r="U99" i="4"/>
  <c r="S99" i="4"/>
  <c r="N99" i="4"/>
  <c r="G99" i="4"/>
  <c r="AD98" i="4"/>
  <c r="AC98" i="4"/>
  <c r="AB98" i="4"/>
  <c r="AA98" i="4"/>
  <c r="Z98" i="4"/>
  <c r="Y98" i="4"/>
  <c r="X98" i="4"/>
  <c r="W98" i="4"/>
  <c r="V98" i="4"/>
  <c r="U98" i="4"/>
  <c r="S98" i="4"/>
  <c r="N98" i="4"/>
  <c r="G98" i="4"/>
  <c r="AD97" i="4"/>
  <c r="AC97" i="4"/>
  <c r="AB97" i="4"/>
  <c r="AA97" i="4"/>
  <c r="Z97" i="4"/>
  <c r="Y97" i="4"/>
  <c r="X97" i="4"/>
  <c r="W97" i="4"/>
  <c r="V97" i="4"/>
  <c r="U97" i="4"/>
  <c r="S97" i="4"/>
  <c r="N97" i="4"/>
  <c r="G97" i="4"/>
  <c r="T96" i="4"/>
  <c r="R96" i="4"/>
  <c r="Q96" i="4"/>
  <c r="P96" i="4"/>
  <c r="O96" i="4"/>
  <c r="M96" i="4"/>
  <c r="L96" i="4"/>
  <c r="K96" i="4"/>
  <c r="J96" i="4"/>
  <c r="I96" i="4"/>
  <c r="H96" i="4"/>
  <c r="F96" i="4"/>
  <c r="E96" i="4"/>
  <c r="D96" i="4"/>
  <c r="C96" i="4"/>
  <c r="AD95" i="4"/>
  <c r="AC95" i="4"/>
  <c r="AB95" i="4"/>
  <c r="AA95" i="4"/>
  <c r="Z95" i="4"/>
  <c r="Y95" i="4"/>
  <c r="X95" i="4"/>
  <c r="W95" i="4"/>
  <c r="V95" i="4"/>
  <c r="U95" i="4"/>
  <c r="S95" i="4"/>
  <c r="N95" i="4"/>
  <c r="G95" i="4"/>
  <c r="AD94" i="4"/>
  <c r="AC94" i="4"/>
  <c r="AB94" i="4"/>
  <c r="AA94" i="4"/>
  <c r="Z94" i="4"/>
  <c r="Y94" i="4"/>
  <c r="X94" i="4"/>
  <c r="W94" i="4"/>
  <c r="V94" i="4"/>
  <c r="U94" i="4"/>
  <c r="S94" i="4"/>
  <c r="N94" i="4"/>
  <c r="G94" i="4"/>
  <c r="AD93" i="4"/>
  <c r="AC93" i="4"/>
  <c r="AB93" i="4"/>
  <c r="AA93" i="4"/>
  <c r="Z93" i="4"/>
  <c r="Y93" i="4"/>
  <c r="X93" i="4"/>
  <c r="W93" i="4"/>
  <c r="V93" i="4"/>
  <c r="U93" i="4"/>
  <c r="S93" i="4"/>
  <c r="N93" i="4"/>
  <c r="G93" i="4"/>
  <c r="AD92" i="4"/>
  <c r="AC92" i="4"/>
  <c r="AB92" i="4"/>
  <c r="AA92" i="4"/>
  <c r="Z92" i="4"/>
  <c r="Y92" i="4"/>
  <c r="X92" i="4"/>
  <c r="W92" i="4"/>
  <c r="V92" i="4"/>
  <c r="U92" i="4"/>
  <c r="S92" i="4"/>
  <c r="N92" i="4"/>
  <c r="G92" i="4"/>
  <c r="AD91" i="4"/>
  <c r="AC91" i="4"/>
  <c r="AB91" i="4"/>
  <c r="AA91" i="4"/>
  <c r="Z91" i="4"/>
  <c r="Y91" i="4"/>
  <c r="X91" i="4"/>
  <c r="W91" i="4"/>
  <c r="V91" i="4"/>
  <c r="U91" i="4"/>
  <c r="S91" i="4"/>
  <c r="N91" i="4"/>
  <c r="G91" i="4"/>
  <c r="AD90" i="4"/>
  <c r="AC90" i="4"/>
  <c r="AB90" i="4"/>
  <c r="AA90" i="4"/>
  <c r="Z90" i="4"/>
  <c r="Y90" i="4"/>
  <c r="X90" i="4"/>
  <c r="W90" i="4"/>
  <c r="V90" i="4"/>
  <c r="U90" i="4"/>
  <c r="S90" i="4"/>
  <c r="N90" i="4"/>
  <c r="G90" i="4"/>
  <c r="AD89" i="4"/>
  <c r="AC89" i="4"/>
  <c r="AB89" i="4"/>
  <c r="AA89" i="4"/>
  <c r="Z89" i="4"/>
  <c r="Y89" i="4"/>
  <c r="X89" i="4"/>
  <c r="W89" i="4"/>
  <c r="V89" i="4"/>
  <c r="U89" i="4"/>
  <c r="S89" i="4"/>
  <c r="N89" i="4"/>
  <c r="G89" i="4"/>
  <c r="AD88" i="4"/>
  <c r="AC88" i="4"/>
  <c r="AB88" i="4"/>
  <c r="AA88" i="4"/>
  <c r="Z88" i="4"/>
  <c r="Y88" i="4"/>
  <c r="X88" i="4"/>
  <c r="W88" i="4"/>
  <c r="V88" i="4"/>
  <c r="U88" i="4"/>
  <c r="S88" i="4"/>
  <c r="N88" i="4"/>
  <c r="G88" i="4"/>
  <c r="AD87" i="4"/>
  <c r="AC87" i="4"/>
  <c r="AB87" i="4"/>
  <c r="AA87" i="4"/>
  <c r="Z87" i="4"/>
  <c r="Y87" i="4"/>
  <c r="X87" i="4"/>
  <c r="W87" i="4"/>
  <c r="V87" i="4"/>
  <c r="U87" i="4"/>
  <c r="S87" i="4"/>
  <c r="N87" i="4"/>
  <c r="G87" i="4"/>
  <c r="AD86" i="4"/>
  <c r="AC86" i="4"/>
  <c r="AB86" i="4"/>
  <c r="AA86" i="4"/>
  <c r="Z86" i="4"/>
  <c r="Y86" i="4"/>
  <c r="X86" i="4"/>
  <c r="W86" i="4"/>
  <c r="V86" i="4"/>
  <c r="U86" i="4"/>
  <c r="S86" i="4"/>
  <c r="N86" i="4"/>
  <c r="G86" i="4"/>
  <c r="AD85" i="4"/>
  <c r="AC85" i="4"/>
  <c r="AB85" i="4"/>
  <c r="AA85" i="4"/>
  <c r="Z85" i="4"/>
  <c r="Y85" i="4"/>
  <c r="X85" i="4"/>
  <c r="W85" i="4"/>
  <c r="V85" i="4"/>
  <c r="U85" i="4"/>
  <c r="S85" i="4"/>
  <c r="N85" i="4"/>
  <c r="G85" i="4"/>
  <c r="AD84" i="4"/>
  <c r="AC84" i="4"/>
  <c r="AB84" i="4"/>
  <c r="AA84" i="4"/>
  <c r="Z84" i="4"/>
  <c r="Y84" i="4"/>
  <c r="X84" i="4"/>
  <c r="W84" i="4"/>
  <c r="V84" i="4"/>
  <c r="U84" i="4"/>
  <c r="S84" i="4"/>
  <c r="N84" i="4"/>
  <c r="G84" i="4"/>
  <c r="AD83" i="4"/>
  <c r="AC83" i="4"/>
  <c r="AB83" i="4"/>
  <c r="AA83" i="4"/>
  <c r="Z83" i="4"/>
  <c r="Y83" i="4"/>
  <c r="X83" i="4"/>
  <c r="W83" i="4"/>
  <c r="V83" i="4"/>
  <c r="U83" i="4"/>
  <c r="S83" i="4"/>
  <c r="N83" i="4"/>
  <c r="G83" i="4"/>
  <c r="AD82" i="4"/>
  <c r="AC82" i="4"/>
  <c r="AB82" i="4"/>
  <c r="AA82" i="4"/>
  <c r="Z82" i="4"/>
  <c r="Y82" i="4"/>
  <c r="X82" i="4"/>
  <c r="W82" i="4"/>
  <c r="V82" i="4"/>
  <c r="U82" i="4"/>
  <c r="S82" i="4"/>
  <c r="N82" i="4"/>
  <c r="G82" i="4"/>
  <c r="AD81" i="4"/>
  <c r="AC81" i="4"/>
  <c r="AB81" i="4"/>
  <c r="AA81" i="4"/>
  <c r="Z81" i="4"/>
  <c r="Y81" i="4"/>
  <c r="X81" i="4"/>
  <c r="W81" i="4"/>
  <c r="V81" i="4"/>
  <c r="U81" i="4"/>
  <c r="S81" i="4"/>
  <c r="N81" i="4"/>
  <c r="G81" i="4"/>
  <c r="T80" i="4"/>
  <c r="R80" i="4"/>
  <c r="Q80" i="4"/>
  <c r="P80" i="4"/>
  <c r="O80" i="4"/>
  <c r="M80" i="4"/>
  <c r="M79" i="4" s="1"/>
  <c r="L80" i="4"/>
  <c r="K80" i="4"/>
  <c r="J80" i="4"/>
  <c r="I80" i="4"/>
  <c r="H80" i="4"/>
  <c r="F80" i="4"/>
  <c r="E80" i="4"/>
  <c r="D80" i="4"/>
  <c r="D79" i="4" s="1"/>
  <c r="C80" i="4"/>
  <c r="AD78" i="4"/>
  <c r="AC78" i="4"/>
  <c r="AB78" i="4"/>
  <c r="AA78" i="4"/>
  <c r="Z78" i="4"/>
  <c r="Y78" i="4"/>
  <c r="X78" i="4"/>
  <c r="W78" i="4"/>
  <c r="V78" i="4"/>
  <c r="U78" i="4"/>
  <c r="S78" i="4"/>
  <c r="N78" i="4"/>
  <c r="G78" i="4"/>
  <c r="AD77" i="4"/>
  <c r="AC77" i="4"/>
  <c r="AB77" i="4"/>
  <c r="AA77" i="4"/>
  <c r="Z77" i="4"/>
  <c r="Y77" i="4"/>
  <c r="X77" i="4"/>
  <c r="W77" i="4"/>
  <c r="V77" i="4"/>
  <c r="U77" i="4"/>
  <c r="S77" i="4"/>
  <c r="N77" i="4"/>
  <c r="G77" i="4"/>
  <c r="AD76" i="4"/>
  <c r="AC76" i="4"/>
  <c r="AB76" i="4"/>
  <c r="AA76" i="4"/>
  <c r="Z76" i="4"/>
  <c r="Y76" i="4"/>
  <c r="X76" i="4"/>
  <c r="W76" i="4"/>
  <c r="V76" i="4"/>
  <c r="U76" i="4"/>
  <c r="S76" i="4"/>
  <c r="N76" i="4"/>
  <c r="G76" i="4"/>
  <c r="AD75" i="4"/>
  <c r="AC75" i="4"/>
  <c r="AB75" i="4"/>
  <c r="AA75" i="4"/>
  <c r="Z75" i="4"/>
  <c r="Y75" i="4"/>
  <c r="X75" i="4"/>
  <c r="W75" i="4"/>
  <c r="V75" i="4"/>
  <c r="U75" i="4"/>
  <c r="S75" i="4"/>
  <c r="N75" i="4"/>
  <c r="G75" i="4"/>
  <c r="T74" i="4"/>
  <c r="R74" i="4"/>
  <c r="Q74" i="4"/>
  <c r="P74" i="4"/>
  <c r="O74" i="4"/>
  <c r="M74" i="4"/>
  <c r="L74" i="4"/>
  <c r="K74" i="4"/>
  <c r="J74" i="4"/>
  <c r="I74" i="4"/>
  <c r="H74" i="4"/>
  <c r="F74" i="4"/>
  <c r="E74" i="4"/>
  <c r="D74" i="4"/>
  <c r="C74" i="4"/>
  <c r="AD73" i="4"/>
  <c r="AC73" i="4"/>
  <c r="AB73" i="4"/>
  <c r="AA73" i="4"/>
  <c r="Z73" i="4"/>
  <c r="Y73" i="4"/>
  <c r="X73" i="4"/>
  <c r="W73" i="4"/>
  <c r="V73" i="4"/>
  <c r="U73" i="4"/>
  <c r="S73" i="4"/>
  <c r="N73" i="4"/>
  <c r="G73" i="4"/>
  <c r="AD72" i="4"/>
  <c r="AC72" i="4"/>
  <c r="AB72" i="4"/>
  <c r="AA72" i="4"/>
  <c r="Z72" i="4"/>
  <c r="Y72" i="4"/>
  <c r="X72" i="4"/>
  <c r="W72" i="4"/>
  <c r="V72" i="4"/>
  <c r="U72" i="4"/>
  <c r="S72" i="4"/>
  <c r="N72" i="4"/>
  <c r="G72" i="4"/>
  <c r="AD71" i="4"/>
  <c r="AC71" i="4"/>
  <c r="AB71" i="4"/>
  <c r="AA71" i="4"/>
  <c r="Z71" i="4"/>
  <c r="Y71" i="4"/>
  <c r="X71" i="4"/>
  <c r="W71" i="4"/>
  <c r="V71" i="4"/>
  <c r="U71" i="4"/>
  <c r="S71" i="4"/>
  <c r="N71" i="4"/>
  <c r="G71" i="4"/>
  <c r="AD70" i="4"/>
  <c r="AC70" i="4"/>
  <c r="AB70" i="4"/>
  <c r="AA70" i="4"/>
  <c r="Z70" i="4"/>
  <c r="Y70" i="4"/>
  <c r="X70" i="4"/>
  <c r="W70" i="4"/>
  <c r="V70" i="4"/>
  <c r="U70" i="4"/>
  <c r="S70" i="4"/>
  <c r="N70" i="4"/>
  <c r="G70" i="4"/>
  <c r="AD69" i="4"/>
  <c r="AC69" i="4"/>
  <c r="AB69" i="4"/>
  <c r="AA69" i="4"/>
  <c r="Z69" i="4"/>
  <c r="Y69" i="4"/>
  <c r="X69" i="4"/>
  <c r="W69" i="4"/>
  <c r="V69" i="4"/>
  <c r="U69" i="4"/>
  <c r="S69" i="4"/>
  <c r="N69" i="4"/>
  <c r="G69" i="4"/>
  <c r="AD68" i="4"/>
  <c r="AC68" i="4"/>
  <c r="AB68" i="4"/>
  <c r="AA68" i="4"/>
  <c r="Z68" i="4"/>
  <c r="Y68" i="4"/>
  <c r="X68" i="4"/>
  <c r="W68" i="4"/>
  <c r="V68" i="4"/>
  <c r="U68" i="4"/>
  <c r="S68" i="4"/>
  <c r="N68" i="4"/>
  <c r="G68" i="4"/>
  <c r="T67" i="4"/>
  <c r="R67" i="4"/>
  <c r="Q67" i="4"/>
  <c r="P67" i="4"/>
  <c r="O67" i="4"/>
  <c r="M67" i="4"/>
  <c r="L67" i="4"/>
  <c r="K67" i="4"/>
  <c r="J67" i="4"/>
  <c r="I67" i="4"/>
  <c r="H67" i="4"/>
  <c r="F67" i="4"/>
  <c r="E67" i="4"/>
  <c r="D67" i="4"/>
  <c r="C67" i="4"/>
  <c r="AD65" i="4"/>
  <c r="AC65" i="4"/>
  <c r="AB65" i="4"/>
  <c r="AA65" i="4"/>
  <c r="Z65" i="4"/>
  <c r="Y65" i="4"/>
  <c r="X65" i="4"/>
  <c r="W65" i="4"/>
  <c r="V65" i="4"/>
  <c r="U65" i="4"/>
  <c r="S65" i="4"/>
  <c r="N65" i="4"/>
  <c r="AD64" i="4"/>
  <c r="AC64" i="4"/>
  <c r="AB64" i="4"/>
  <c r="AA64" i="4"/>
  <c r="Z64" i="4"/>
  <c r="Y64" i="4"/>
  <c r="X64" i="4"/>
  <c r="W64" i="4"/>
  <c r="V64" i="4"/>
  <c r="U64" i="4"/>
  <c r="S64" i="4"/>
  <c r="N64" i="4"/>
  <c r="AD63" i="4"/>
  <c r="AC63" i="4"/>
  <c r="AB63" i="4"/>
  <c r="AA63" i="4"/>
  <c r="Z63" i="4"/>
  <c r="Y63" i="4"/>
  <c r="X63" i="4"/>
  <c r="W63" i="4"/>
  <c r="V63" i="4"/>
  <c r="U63" i="4"/>
  <c r="S63" i="4"/>
  <c r="N63" i="4"/>
  <c r="AD62" i="4"/>
  <c r="AC62" i="4"/>
  <c r="AB62" i="4"/>
  <c r="AA62" i="4"/>
  <c r="Z62" i="4"/>
  <c r="Y62" i="4"/>
  <c r="X62" i="4"/>
  <c r="W62" i="4"/>
  <c r="V62" i="4"/>
  <c r="U62" i="4"/>
  <c r="S62" i="4"/>
  <c r="N62" i="4"/>
  <c r="AD61" i="4"/>
  <c r="AC61" i="4"/>
  <c r="AB61" i="4"/>
  <c r="AA61" i="4"/>
  <c r="Z61" i="4"/>
  <c r="Y61" i="4"/>
  <c r="X61" i="4"/>
  <c r="W61" i="4"/>
  <c r="V61" i="4"/>
  <c r="U61" i="4"/>
  <c r="S61" i="4"/>
  <c r="N61" i="4"/>
  <c r="AD60" i="4"/>
  <c r="AC60" i="4"/>
  <c r="AB60" i="4"/>
  <c r="AA60" i="4"/>
  <c r="Z60" i="4"/>
  <c r="Y60" i="4"/>
  <c r="X60" i="4"/>
  <c r="W60" i="4"/>
  <c r="V60" i="4"/>
  <c r="U60" i="4"/>
  <c r="S60" i="4"/>
  <c r="N60" i="4"/>
  <c r="G60" i="4"/>
  <c r="AD59" i="4"/>
  <c r="AC59" i="4"/>
  <c r="AB59" i="4"/>
  <c r="AA59" i="4"/>
  <c r="Z59" i="4"/>
  <c r="Y59" i="4"/>
  <c r="X59" i="4"/>
  <c r="W59" i="4"/>
  <c r="V59" i="4"/>
  <c r="U59" i="4"/>
  <c r="S59" i="4"/>
  <c r="N59" i="4"/>
  <c r="G59" i="4"/>
  <c r="T58" i="4"/>
  <c r="R58" i="4"/>
  <c r="Q58" i="4"/>
  <c r="P58" i="4"/>
  <c r="O58" i="4"/>
  <c r="M58" i="4"/>
  <c r="L58" i="4"/>
  <c r="K58" i="4"/>
  <c r="J58" i="4"/>
  <c r="I58" i="4"/>
  <c r="H58" i="4"/>
  <c r="F58" i="4"/>
  <c r="E58" i="4"/>
  <c r="D58" i="4"/>
  <c r="C58" i="4"/>
  <c r="AD57" i="4"/>
  <c r="AC57" i="4"/>
  <c r="AB57" i="4"/>
  <c r="AA57" i="4"/>
  <c r="Z57" i="4"/>
  <c r="Y57" i="4"/>
  <c r="X57" i="4"/>
  <c r="W57" i="4"/>
  <c r="V57" i="4"/>
  <c r="U57" i="4"/>
  <c r="S57" i="4"/>
  <c r="N57" i="4"/>
  <c r="G57" i="4"/>
  <c r="AD56" i="4"/>
  <c r="AC56" i="4"/>
  <c r="AB56" i="4"/>
  <c r="AA56" i="4"/>
  <c r="Z56" i="4"/>
  <c r="Y56" i="4"/>
  <c r="X56" i="4"/>
  <c r="W56" i="4"/>
  <c r="V56" i="4"/>
  <c r="U56" i="4"/>
  <c r="S56" i="4"/>
  <c r="N56" i="4"/>
  <c r="G56" i="4"/>
  <c r="AD55" i="4"/>
  <c r="AC55" i="4"/>
  <c r="AB55" i="4"/>
  <c r="AA55" i="4"/>
  <c r="Z55" i="4"/>
  <c r="Y55" i="4"/>
  <c r="X55" i="4"/>
  <c r="W55" i="4"/>
  <c r="V55" i="4"/>
  <c r="U55" i="4"/>
  <c r="S55" i="4"/>
  <c r="N55" i="4"/>
  <c r="G55" i="4"/>
  <c r="AD54" i="4"/>
  <c r="AC54" i="4"/>
  <c r="AB54" i="4"/>
  <c r="AA54" i="4"/>
  <c r="Z54" i="4"/>
  <c r="Y54" i="4"/>
  <c r="X54" i="4"/>
  <c r="W54" i="4"/>
  <c r="V54" i="4"/>
  <c r="U54" i="4"/>
  <c r="S54" i="4"/>
  <c r="N54" i="4"/>
  <c r="G54" i="4"/>
  <c r="AD53" i="4"/>
  <c r="AC53" i="4"/>
  <c r="AB53" i="4"/>
  <c r="AA53" i="4"/>
  <c r="Z53" i="4"/>
  <c r="Y53" i="4"/>
  <c r="X53" i="4"/>
  <c r="W53" i="4"/>
  <c r="V53" i="4"/>
  <c r="U53" i="4"/>
  <c r="S53" i="4"/>
  <c r="N53" i="4"/>
  <c r="G53" i="4"/>
  <c r="AD52" i="4"/>
  <c r="AC52" i="4"/>
  <c r="AB52" i="4"/>
  <c r="AA52" i="4"/>
  <c r="Z52" i="4"/>
  <c r="Y52" i="4"/>
  <c r="X52" i="4"/>
  <c r="W52" i="4"/>
  <c r="V52" i="4"/>
  <c r="U52" i="4"/>
  <c r="S52" i="4"/>
  <c r="N52" i="4"/>
  <c r="G52" i="4"/>
  <c r="AD51" i="4"/>
  <c r="AC51" i="4"/>
  <c r="AB51" i="4"/>
  <c r="AA51" i="4"/>
  <c r="Z51" i="4"/>
  <c r="Y51" i="4"/>
  <c r="X51" i="4"/>
  <c r="W51" i="4"/>
  <c r="V51" i="4"/>
  <c r="U51" i="4"/>
  <c r="S51" i="4"/>
  <c r="N51" i="4"/>
  <c r="G51" i="4"/>
  <c r="AD50" i="4"/>
  <c r="AC50" i="4"/>
  <c r="AB50" i="4"/>
  <c r="AA50" i="4"/>
  <c r="Z50" i="4"/>
  <c r="Y50" i="4"/>
  <c r="X50" i="4"/>
  <c r="W50" i="4"/>
  <c r="V50" i="4"/>
  <c r="U50" i="4"/>
  <c r="S50" i="4"/>
  <c r="N50" i="4"/>
  <c r="G50" i="4"/>
  <c r="AD49" i="4"/>
  <c r="AC49" i="4"/>
  <c r="AB49" i="4"/>
  <c r="AA49" i="4"/>
  <c r="Z49" i="4"/>
  <c r="Y49" i="4"/>
  <c r="X49" i="4"/>
  <c r="W49" i="4"/>
  <c r="V49" i="4"/>
  <c r="U49" i="4"/>
  <c r="S49" i="4"/>
  <c r="N49" i="4"/>
  <c r="G49" i="4"/>
  <c r="AD48" i="4"/>
  <c r="AC48" i="4"/>
  <c r="AB48" i="4"/>
  <c r="AA48" i="4"/>
  <c r="Z48" i="4"/>
  <c r="Y48" i="4"/>
  <c r="X48" i="4"/>
  <c r="W48" i="4"/>
  <c r="V48" i="4"/>
  <c r="U48" i="4"/>
  <c r="S48" i="4"/>
  <c r="N48" i="4"/>
  <c r="G48" i="4"/>
  <c r="T47" i="4"/>
  <c r="R47" i="4"/>
  <c r="Q47" i="4"/>
  <c r="Q46" i="4" s="1"/>
  <c r="P47" i="4"/>
  <c r="O47" i="4"/>
  <c r="M47" i="4"/>
  <c r="L47" i="4"/>
  <c r="K47" i="4"/>
  <c r="J47" i="4"/>
  <c r="I47" i="4"/>
  <c r="H47" i="4"/>
  <c r="H46" i="4" s="1"/>
  <c r="F47" i="4"/>
  <c r="E47" i="4"/>
  <c r="D47" i="4"/>
  <c r="C47" i="4"/>
  <c r="C46" i="4" s="1"/>
  <c r="AD44" i="4"/>
  <c r="AC44" i="4"/>
  <c r="AB44" i="4"/>
  <c r="AA44" i="4"/>
  <c r="Z44" i="4"/>
  <c r="Y44" i="4"/>
  <c r="X44" i="4"/>
  <c r="W44" i="4"/>
  <c r="V44" i="4"/>
  <c r="U44" i="4"/>
  <c r="S44" i="4"/>
  <c r="N44" i="4"/>
  <c r="G44" i="4"/>
  <c r="AD43" i="4"/>
  <c r="AC43" i="4"/>
  <c r="AB43" i="4"/>
  <c r="AA43" i="4"/>
  <c r="Z43" i="4"/>
  <c r="Y43" i="4"/>
  <c r="X43" i="4"/>
  <c r="W43" i="4"/>
  <c r="V43" i="4"/>
  <c r="U43" i="4"/>
  <c r="S43" i="4"/>
  <c r="N43" i="4"/>
  <c r="G43" i="4"/>
  <c r="AD42" i="4"/>
  <c r="AC42" i="4"/>
  <c r="AB42" i="4"/>
  <c r="AA42" i="4"/>
  <c r="Z42" i="4"/>
  <c r="Y42" i="4"/>
  <c r="X42" i="4"/>
  <c r="W42" i="4"/>
  <c r="V42" i="4"/>
  <c r="U42" i="4"/>
  <c r="S42" i="4"/>
  <c r="N42" i="4"/>
  <c r="G42" i="4"/>
  <c r="AD41" i="4"/>
  <c r="AC41" i="4"/>
  <c r="AB41" i="4"/>
  <c r="AA41" i="4"/>
  <c r="Z41" i="4"/>
  <c r="Y41" i="4"/>
  <c r="X41" i="4"/>
  <c r="W41" i="4"/>
  <c r="V41" i="4"/>
  <c r="U41" i="4"/>
  <c r="S41" i="4"/>
  <c r="N41" i="4"/>
  <c r="G41" i="4"/>
  <c r="AD40" i="4"/>
  <c r="AC40" i="4"/>
  <c r="AB40" i="4"/>
  <c r="AA40" i="4"/>
  <c r="Z40" i="4"/>
  <c r="Y40" i="4"/>
  <c r="X40" i="4"/>
  <c r="W40" i="4"/>
  <c r="V40" i="4"/>
  <c r="U40" i="4"/>
  <c r="S40" i="4"/>
  <c r="N40" i="4"/>
  <c r="G40" i="4"/>
  <c r="AD39" i="4"/>
  <c r="AC39" i="4"/>
  <c r="AB39" i="4"/>
  <c r="AA39" i="4"/>
  <c r="Z39" i="4"/>
  <c r="Y39" i="4"/>
  <c r="X39" i="4"/>
  <c r="W39" i="4"/>
  <c r="V39" i="4"/>
  <c r="U39" i="4"/>
  <c r="S39" i="4"/>
  <c r="N39" i="4"/>
  <c r="G39" i="4"/>
  <c r="AD38" i="4"/>
  <c r="AC38" i="4"/>
  <c r="AB38" i="4"/>
  <c r="AA38" i="4"/>
  <c r="Z38" i="4"/>
  <c r="Y38" i="4"/>
  <c r="X38" i="4"/>
  <c r="W38" i="4"/>
  <c r="V38" i="4"/>
  <c r="U38" i="4"/>
  <c r="S38" i="4"/>
  <c r="N38" i="4"/>
  <c r="G38" i="4"/>
  <c r="T37" i="4"/>
  <c r="R37" i="4"/>
  <c r="Q37" i="4"/>
  <c r="P37" i="4"/>
  <c r="O37" i="4"/>
  <c r="M37" i="4"/>
  <c r="L37" i="4"/>
  <c r="K37" i="4"/>
  <c r="J37" i="4"/>
  <c r="I37" i="4"/>
  <c r="H37" i="4"/>
  <c r="F37" i="4"/>
  <c r="E37" i="4"/>
  <c r="D37" i="4"/>
  <c r="C37" i="4"/>
  <c r="AD36" i="4"/>
  <c r="AC36" i="4"/>
  <c r="AB36" i="4"/>
  <c r="AA36" i="4"/>
  <c r="Z36" i="4"/>
  <c r="Y36" i="4"/>
  <c r="X36" i="4"/>
  <c r="W36" i="4"/>
  <c r="V36" i="4"/>
  <c r="U36" i="4"/>
  <c r="S36" i="4"/>
  <c r="N36" i="4"/>
  <c r="G36" i="4"/>
  <c r="AD35" i="4"/>
  <c r="AC35" i="4"/>
  <c r="AB35" i="4"/>
  <c r="AA35" i="4"/>
  <c r="Z35" i="4"/>
  <c r="Y35" i="4"/>
  <c r="X35" i="4"/>
  <c r="W35" i="4"/>
  <c r="V35" i="4"/>
  <c r="U35" i="4"/>
  <c r="S35" i="4"/>
  <c r="N35" i="4"/>
  <c r="G35" i="4"/>
  <c r="T34" i="4"/>
  <c r="R34" i="4"/>
  <c r="Q34" i="4"/>
  <c r="P34" i="4"/>
  <c r="O34" i="4"/>
  <c r="M34" i="4"/>
  <c r="L34" i="4"/>
  <c r="K34" i="4"/>
  <c r="J34" i="4"/>
  <c r="I34" i="4"/>
  <c r="H34" i="4"/>
  <c r="F34" i="4"/>
  <c r="E34" i="4"/>
  <c r="D34" i="4"/>
  <c r="C34" i="4"/>
  <c r="AD32" i="4"/>
  <c r="AC32" i="4"/>
  <c r="AB32" i="4"/>
  <c r="AA32" i="4"/>
  <c r="Z32" i="4"/>
  <c r="Y32" i="4"/>
  <c r="X32" i="4"/>
  <c r="W32" i="4"/>
  <c r="V32" i="4"/>
  <c r="U32" i="4"/>
  <c r="S32" i="4"/>
  <c r="N32" i="4"/>
  <c r="G32" i="4"/>
  <c r="AD31" i="4"/>
  <c r="AC31" i="4"/>
  <c r="AB31" i="4"/>
  <c r="AA31" i="4"/>
  <c r="Z31" i="4"/>
  <c r="Y31" i="4"/>
  <c r="X31" i="4"/>
  <c r="W31" i="4"/>
  <c r="V31" i="4"/>
  <c r="U31" i="4"/>
  <c r="S31" i="4"/>
  <c r="N31" i="4"/>
  <c r="G31" i="4"/>
  <c r="AD30" i="4"/>
  <c r="AC30" i="4"/>
  <c r="AB30" i="4"/>
  <c r="AA30" i="4"/>
  <c r="Z30" i="4"/>
  <c r="Y30" i="4"/>
  <c r="X30" i="4"/>
  <c r="W30" i="4"/>
  <c r="V30" i="4"/>
  <c r="U30" i="4"/>
  <c r="S30" i="4"/>
  <c r="N30" i="4"/>
  <c r="G30" i="4"/>
  <c r="AD29" i="4"/>
  <c r="AC29" i="4"/>
  <c r="AB29" i="4"/>
  <c r="AA29" i="4"/>
  <c r="Z29" i="4"/>
  <c r="Y29" i="4"/>
  <c r="X29" i="4"/>
  <c r="W29" i="4"/>
  <c r="V29" i="4"/>
  <c r="U29" i="4"/>
  <c r="S29" i="4"/>
  <c r="N29" i="4"/>
  <c r="G29" i="4"/>
  <c r="AD28" i="4"/>
  <c r="AC28" i="4"/>
  <c r="AB28" i="4"/>
  <c r="AA28" i="4"/>
  <c r="Z28" i="4"/>
  <c r="Y28" i="4"/>
  <c r="X28" i="4"/>
  <c r="W28" i="4"/>
  <c r="V28" i="4"/>
  <c r="U28" i="4"/>
  <c r="S28" i="4"/>
  <c r="N28" i="4"/>
  <c r="G28" i="4"/>
  <c r="AD27" i="4"/>
  <c r="AC27" i="4"/>
  <c r="AB27" i="4"/>
  <c r="AA27" i="4"/>
  <c r="Z27" i="4"/>
  <c r="Y27" i="4"/>
  <c r="X27" i="4"/>
  <c r="W27" i="4"/>
  <c r="V27" i="4"/>
  <c r="U27" i="4"/>
  <c r="S27" i="4"/>
  <c r="N27" i="4"/>
  <c r="G27" i="4"/>
  <c r="T26" i="4"/>
  <c r="T25" i="4" s="1"/>
  <c r="R26" i="4"/>
  <c r="R25" i="4" s="1"/>
  <c r="Q26" i="4"/>
  <c r="Q25" i="4" s="1"/>
  <c r="P26" i="4"/>
  <c r="O26" i="4"/>
  <c r="M26" i="4"/>
  <c r="M25" i="4" s="1"/>
  <c r="L26" i="4"/>
  <c r="L25" i="4" s="1"/>
  <c r="K26" i="4"/>
  <c r="K25" i="4" s="1"/>
  <c r="J26" i="4"/>
  <c r="J25" i="4" s="1"/>
  <c r="I26" i="4"/>
  <c r="I25" i="4" s="1"/>
  <c r="H26" i="4"/>
  <c r="H25" i="4" s="1"/>
  <c r="F26" i="4"/>
  <c r="F25" i="4" s="1"/>
  <c r="E26" i="4"/>
  <c r="E25" i="4" s="1"/>
  <c r="D26" i="4"/>
  <c r="D25" i="4" s="1"/>
  <c r="C26" i="4"/>
  <c r="C25" i="4" s="1"/>
  <c r="P25" i="4"/>
  <c r="O25" i="4"/>
  <c r="AD24" i="4"/>
  <c r="AC24" i="4"/>
  <c r="AB24" i="4"/>
  <c r="AA24" i="4"/>
  <c r="Z24" i="4"/>
  <c r="Y24" i="4"/>
  <c r="X24" i="4"/>
  <c r="W24" i="4"/>
  <c r="V24" i="4"/>
  <c r="U24" i="4"/>
  <c r="S24" i="4"/>
  <c r="N24" i="4"/>
  <c r="G24" i="4"/>
  <c r="AD23" i="4"/>
  <c r="AC23" i="4"/>
  <c r="AB23" i="4"/>
  <c r="AA23" i="4"/>
  <c r="Z23" i="4"/>
  <c r="Y23" i="4"/>
  <c r="X23" i="4"/>
  <c r="W23" i="4"/>
  <c r="V23" i="4"/>
  <c r="U23" i="4"/>
  <c r="S23" i="4"/>
  <c r="N23" i="4"/>
  <c r="G23" i="4"/>
  <c r="AD22" i="4"/>
  <c r="AC22" i="4"/>
  <c r="AB22" i="4"/>
  <c r="AA22" i="4"/>
  <c r="Z22" i="4"/>
  <c r="Y22" i="4"/>
  <c r="X22" i="4"/>
  <c r="W22" i="4"/>
  <c r="V22" i="4"/>
  <c r="U22" i="4"/>
  <c r="S22" i="4"/>
  <c r="N22" i="4"/>
  <c r="G22" i="4"/>
  <c r="AD21" i="4"/>
  <c r="AC21" i="4"/>
  <c r="AB21" i="4"/>
  <c r="AA21" i="4"/>
  <c r="Z21" i="4"/>
  <c r="Y21" i="4"/>
  <c r="X21" i="4"/>
  <c r="W21" i="4"/>
  <c r="V21" i="4"/>
  <c r="U21" i="4"/>
  <c r="S21" i="4"/>
  <c r="N21" i="4"/>
  <c r="G21" i="4"/>
  <c r="AD20" i="4"/>
  <c r="AC20" i="4"/>
  <c r="AB20" i="4"/>
  <c r="AA20" i="4"/>
  <c r="Z20" i="4"/>
  <c r="Y20" i="4"/>
  <c r="X20" i="4"/>
  <c r="W20" i="4"/>
  <c r="V20" i="4"/>
  <c r="U20" i="4"/>
  <c r="S20" i="4"/>
  <c r="N20" i="4"/>
  <c r="G20" i="4"/>
  <c r="AD19" i="4"/>
  <c r="AC19" i="4"/>
  <c r="AB19" i="4"/>
  <c r="AA19" i="4"/>
  <c r="Z19" i="4"/>
  <c r="Y19" i="4"/>
  <c r="X19" i="4"/>
  <c r="W19" i="4"/>
  <c r="V19" i="4"/>
  <c r="U19" i="4"/>
  <c r="S19" i="4"/>
  <c r="N19" i="4"/>
  <c r="G19" i="4"/>
  <c r="AD18" i="4"/>
  <c r="AC18" i="4"/>
  <c r="AB18" i="4"/>
  <c r="AA18" i="4"/>
  <c r="Z18" i="4"/>
  <c r="Y18" i="4"/>
  <c r="X18" i="4"/>
  <c r="W18" i="4"/>
  <c r="V18" i="4"/>
  <c r="U18" i="4"/>
  <c r="S18" i="4"/>
  <c r="N18" i="4"/>
  <c r="G18" i="4"/>
  <c r="T17" i="4"/>
  <c r="R17" i="4"/>
  <c r="Q17" i="4"/>
  <c r="P17" i="4"/>
  <c r="O17" i="4"/>
  <c r="M17" i="4"/>
  <c r="L17" i="4"/>
  <c r="K17" i="4"/>
  <c r="J17" i="4"/>
  <c r="I17" i="4"/>
  <c r="H17" i="4"/>
  <c r="F17" i="4"/>
  <c r="E17" i="4"/>
  <c r="D17" i="4"/>
  <c r="C17" i="4"/>
  <c r="AD16" i="4"/>
  <c r="AD15" i="4" s="1"/>
  <c r="AC16" i="4"/>
  <c r="AC15" i="4" s="1"/>
  <c r="AB16" i="4"/>
  <c r="AB15" i="4" s="1"/>
  <c r="AA16" i="4"/>
  <c r="AA15" i="4" s="1"/>
  <c r="Z16" i="4"/>
  <c r="Z15" i="4" s="1"/>
  <c r="Y16" i="4"/>
  <c r="Y15" i="4" s="1"/>
  <c r="X16" i="4"/>
  <c r="X15" i="4" s="1"/>
  <c r="W16" i="4"/>
  <c r="W15" i="4" s="1"/>
  <c r="V16" i="4"/>
  <c r="V15" i="4" s="1"/>
  <c r="U16" i="4"/>
  <c r="S16" i="4"/>
  <c r="S15" i="4" s="1"/>
  <c r="N16" i="4"/>
  <c r="N15" i="4" s="1"/>
  <c r="G16" i="4"/>
  <c r="G15" i="4" s="1"/>
  <c r="U15" i="4"/>
  <c r="T15" i="4"/>
  <c r="R15" i="4"/>
  <c r="Q15" i="4"/>
  <c r="P15" i="4"/>
  <c r="O15" i="4"/>
  <c r="M15" i="4"/>
  <c r="L15" i="4"/>
  <c r="K15" i="4"/>
  <c r="J15" i="4"/>
  <c r="I15" i="4"/>
  <c r="H15" i="4"/>
  <c r="F15" i="4"/>
  <c r="E15" i="4"/>
  <c r="D15" i="4"/>
  <c r="C15" i="4"/>
  <c r="S110" i="4" l="1"/>
  <c r="S116" i="4"/>
  <c r="X110" i="4"/>
  <c r="X116" i="4"/>
  <c r="AB110" i="4"/>
  <c r="AB116" i="4"/>
  <c r="E79" i="4"/>
  <c r="O79" i="4"/>
  <c r="T79" i="4"/>
  <c r="U110" i="4"/>
  <c r="U116" i="4"/>
  <c r="Y110" i="4"/>
  <c r="Y116" i="4"/>
  <c r="AC110" i="4"/>
  <c r="AC116" i="4"/>
  <c r="K66" i="4"/>
  <c r="P66" i="4"/>
  <c r="G110" i="4"/>
  <c r="G116" i="4"/>
  <c r="V110" i="4"/>
  <c r="V116" i="4"/>
  <c r="Z110" i="4"/>
  <c r="Z116" i="4"/>
  <c r="AD110" i="4"/>
  <c r="AD116" i="4"/>
  <c r="K14" i="4"/>
  <c r="N110" i="4"/>
  <c r="N116" i="4"/>
  <c r="W110" i="4"/>
  <c r="W116" i="4"/>
  <c r="AA110" i="4"/>
  <c r="AA116" i="4"/>
  <c r="I66" i="4"/>
  <c r="AC34" i="4"/>
  <c r="I33" i="4"/>
  <c r="I13" i="4" s="1"/>
  <c r="M33" i="4"/>
  <c r="M106" i="4" s="1"/>
  <c r="R33" i="4"/>
  <c r="S34" i="4"/>
  <c r="X34" i="4"/>
  <c r="AB34" i="4"/>
  <c r="T46" i="4"/>
  <c r="I46" i="4"/>
  <c r="AD34" i="4"/>
  <c r="K46" i="4"/>
  <c r="K104" i="4" s="1"/>
  <c r="P46" i="4"/>
  <c r="C66" i="4"/>
  <c r="C105" i="4" s="1"/>
  <c r="H66" i="4"/>
  <c r="L66" i="4"/>
  <c r="L105" i="4" s="1"/>
  <c r="Q66" i="4"/>
  <c r="AB26" i="4"/>
  <c r="AB25" i="4" s="1"/>
  <c r="H105" i="4"/>
  <c r="E33" i="4"/>
  <c r="J33" i="4"/>
  <c r="O33" i="4"/>
  <c r="T33" i="4"/>
  <c r="T106" i="4" s="1"/>
  <c r="C14" i="4"/>
  <c r="C104" i="4" s="1"/>
  <c r="S26" i="4"/>
  <c r="S25" i="4" s="1"/>
  <c r="J14" i="4"/>
  <c r="E14" i="4"/>
  <c r="E66" i="4"/>
  <c r="E105" i="4" s="1"/>
  <c r="J66" i="4"/>
  <c r="J105" i="4" s="1"/>
  <c r="O66" i="4"/>
  <c r="O105" i="4" s="1"/>
  <c r="T66" i="4"/>
  <c r="M66" i="4"/>
  <c r="R66" i="4"/>
  <c r="R105" i="4" s="1"/>
  <c r="AB74" i="4"/>
  <c r="M14" i="4"/>
  <c r="F33" i="4"/>
  <c r="AA96" i="4"/>
  <c r="O14" i="4"/>
  <c r="P14" i="4"/>
  <c r="X26" i="4"/>
  <c r="X25" i="4" s="1"/>
  <c r="H33" i="4"/>
  <c r="L33" i="4"/>
  <c r="Q33" i="4"/>
  <c r="U34" i="4"/>
  <c r="Z74" i="4"/>
  <c r="F79" i="4"/>
  <c r="P79" i="4"/>
  <c r="I79" i="4"/>
  <c r="I14" i="4"/>
  <c r="J46" i="4"/>
  <c r="J104" i="4" s="1"/>
  <c r="T14" i="4"/>
  <c r="T104" i="4" s="1"/>
  <c r="D46" i="4"/>
  <c r="M46" i="4"/>
  <c r="H79" i="4"/>
  <c r="L79" i="4"/>
  <c r="Q79" i="4"/>
  <c r="C33" i="4"/>
  <c r="H14" i="4"/>
  <c r="H104" i="4" s="1"/>
  <c r="Z26" i="4"/>
  <c r="Z25" i="4" s="1"/>
  <c r="F46" i="4"/>
  <c r="W74" i="4"/>
  <c r="Q14" i="4"/>
  <c r="Q104" i="4" s="1"/>
  <c r="D14" i="4"/>
  <c r="W26" i="4"/>
  <c r="W25" i="4" s="1"/>
  <c r="AB47" i="4"/>
  <c r="L46" i="4"/>
  <c r="F66" i="4"/>
  <c r="F105" i="4" s="1"/>
  <c r="R79" i="4"/>
  <c r="K79" i="4"/>
  <c r="AE100" i="4"/>
  <c r="AE16" i="4"/>
  <c r="AE15" i="4" s="1"/>
  <c r="L14" i="4"/>
  <c r="I105" i="4"/>
  <c r="V26" i="4"/>
  <c r="V25" i="4" s="1"/>
  <c r="F14" i="4"/>
  <c r="R14" i="4"/>
  <c r="W34" i="4"/>
  <c r="Z34" i="4"/>
  <c r="K33" i="4"/>
  <c r="E46" i="4"/>
  <c r="O46" i="4"/>
  <c r="R46" i="4"/>
  <c r="D66" i="4"/>
  <c r="J79" i="4"/>
  <c r="W80" i="4"/>
  <c r="Z17" i="4"/>
  <c r="Z14" i="4" s="1"/>
  <c r="AA17" i="4"/>
  <c r="AA14" i="4" s="1"/>
  <c r="S47" i="4"/>
  <c r="X47" i="4"/>
  <c r="AE54" i="4"/>
  <c r="AE21" i="4"/>
  <c r="N34" i="4"/>
  <c r="AA34" i="4"/>
  <c r="G37" i="4"/>
  <c r="V37" i="4"/>
  <c r="Z37" i="4"/>
  <c r="AD37" i="4"/>
  <c r="S37" i="4"/>
  <c r="X37" i="4"/>
  <c r="AE41" i="4"/>
  <c r="N58" i="4"/>
  <c r="AE60" i="4"/>
  <c r="AE65" i="4"/>
  <c r="S96" i="4"/>
  <c r="G47" i="4"/>
  <c r="U74" i="4"/>
  <c r="Y74" i="4"/>
  <c r="AC74" i="4"/>
  <c r="AE83" i="4"/>
  <c r="G80" i="4"/>
  <c r="AD80" i="4"/>
  <c r="AE87" i="4"/>
  <c r="AE88" i="4"/>
  <c r="AE91" i="4"/>
  <c r="AE92" i="4"/>
  <c r="AE95" i="4"/>
  <c r="G96" i="4"/>
  <c r="N26" i="4"/>
  <c r="N25" i="4" s="1"/>
  <c r="Y34" i="4"/>
  <c r="AC67" i="4"/>
  <c r="AC66" i="4" s="1"/>
  <c r="AE72" i="4"/>
  <c r="V47" i="4"/>
  <c r="AD47" i="4"/>
  <c r="AE51" i="4"/>
  <c r="AE55" i="4"/>
  <c r="AA58" i="4"/>
  <c r="N74" i="4"/>
  <c r="U80" i="4"/>
  <c r="AC80" i="4"/>
  <c r="AE20" i="4"/>
  <c r="N17" i="4"/>
  <c r="N14" i="4" s="1"/>
  <c r="W17" i="4"/>
  <c r="W14" i="4" s="1"/>
  <c r="G26" i="4"/>
  <c r="G25" i="4" s="1"/>
  <c r="AD26" i="4"/>
  <c r="AD25" i="4" s="1"/>
  <c r="U37" i="4"/>
  <c r="Y37" i="4"/>
  <c r="AC37" i="4"/>
  <c r="AB37" i="4"/>
  <c r="AB33" i="4" s="1"/>
  <c r="W47" i="4"/>
  <c r="AE53" i="4"/>
  <c r="AE57" i="4"/>
  <c r="G58" i="4"/>
  <c r="Z58" i="4"/>
  <c r="AD58" i="4"/>
  <c r="U67" i="4"/>
  <c r="X67" i="4"/>
  <c r="AE78" i="4"/>
  <c r="AD74" i="4"/>
  <c r="X96" i="4"/>
  <c r="AB96" i="4"/>
  <c r="N96" i="4"/>
  <c r="W96" i="4"/>
  <c r="AE102" i="4"/>
  <c r="AC47" i="4"/>
  <c r="AE36" i="4"/>
  <c r="Z47" i="4"/>
  <c r="W58" i="4"/>
  <c r="AE63" i="4"/>
  <c r="AE64" i="4"/>
  <c r="AA74" i="4"/>
  <c r="Y80" i="4"/>
  <c r="S80" i="4"/>
  <c r="AE19" i="4"/>
  <c r="AE23" i="4"/>
  <c r="AE30" i="4"/>
  <c r="AE40" i="4"/>
  <c r="AE43" i="4"/>
  <c r="AE48" i="4"/>
  <c r="AE56" i="4"/>
  <c r="AB58" i="4"/>
  <c r="W67" i="4"/>
  <c r="AA67" i="4"/>
  <c r="AE73" i="4"/>
  <c r="AE77" i="4"/>
  <c r="N80" i="4"/>
  <c r="AE81" i="4"/>
  <c r="AA80" i="4"/>
  <c r="AE85" i="4"/>
  <c r="AE86" i="4"/>
  <c r="AE89" i="4"/>
  <c r="AE93" i="4"/>
  <c r="K105" i="4"/>
  <c r="AE59" i="4"/>
  <c r="V58" i="4"/>
  <c r="AE69" i="4"/>
  <c r="AE101" i="4"/>
  <c r="V96" i="4"/>
  <c r="AA26" i="4"/>
  <c r="AA25" i="4" s="1"/>
  <c r="AE28" i="4"/>
  <c r="AE31" i="4"/>
  <c r="AE49" i="4"/>
  <c r="Y67" i="4"/>
  <c r="S67" i="4"/>
  <c r="AB67" i="4"/>
  <c r="AE70" i="4"/>
  <c r="U17" i="4"/>
  <c r="U14" i="4" s="1"/>
  <c r="Y17" i="4"/>
  <c r="Y14" i="4" s="1"/>
  <c r="AC17" i="4"/>
  <c r="AC14" i="4" s="1"/>
  <c r="S17" i="4"/>
  <c r="S14" i="4" s="1"/>
  <c r="X17" i="4"/>
  <c r="X14" i="4" s="1"/>
  <c r="AB17" i="4"/>
  <c r="AB14" i="4" s="1"/>
  <c r="P105" i="4"/>
  <c r="AE32" i="4"/>
  <c r="AE35" i="4"/>
  <c r="AE44" i="4"/>
  <c r="U47" i="4"/>
  <c r="Y47" i="4"/>
  <c r="AE52" i="4"/>
  <c r="G67" i="4"/>
  <c r="AE84" i="4"/>
  <c r="V80" i="4"/>
  <c r="V17" i="4"/>
  <c r="V14" i="4" s="1"/>
  <c r="G17" i="4"/>
  <c r="G14" i="4" s="1"/>
  <c r="AE18" i="4"/>
  <c r="AD17" i="4"/>
  <c r="AD14" i="4" s="1"/>
  <c r="W37" i="4"/>
  <c r="AA37" i="4"/>
  <c r="AE39" i="4"/>
  <c r="AE42" i="4"/>
  <c r="AE50" i="4"/>
  <c r="AE71" i="4"/>
  <c r="AE24" i="4"/>
  <c r="Q105" i="4"/>
  <c r="U26" i="4"/>
  <c r="U25" i="4" s="1"/>
  <c r="Y26" i="4"/>
  <c r="Y25" i="4" s="1"/>
  <c r="AC26" i="4"/>
  <c r="AC25" i="4" s="1"/>
  <c r="AE29" i="4"/>
  <c r="P33" i="4"/>
  <c r="G34" i="4"/>
  <c r="O45" i="4"/>
  <c r="AE61" i="4"/>
  <c r="AE62" i="4"/>
  <c r="V67" i="4"/>
  <c r="AE68" i="4"/>
  <c r="Z67" i="4"/>
  <c r="AD67" i="4"/>
  <c r="AE98" i="4"/>
  <c r="AE111" i="4"/>
  <c r="AE22" i="4"/>
  <c r="AE27" i="4"/>
  <c r="D33" i="4"/>
  <c r="D106" i="4" s="1"/>
  <c r="V34" i="4"/>
  <c r="N37" i="4"/>
  <c r="AE38" i="4"/>
  <c r="N47" i="4"/>
  <c r="AA47" i="4"/>
  <c r="U58" i="4"/>
  <c r="Y58" i="4"/>
  <c r="AC58" i="4"/>
  <c r="S58" i="4"/>
  <c r="X58" i="4"/>
  <c r="V74" i="4"/>
  <c r="AE75" i="4"/>
  <c r="C79" i="4"/>
  <c r="AE97" i="4"/>
  <c r="Z96" i="4"/>
  <c r="AD96" i="4"/>
  <c r="AE114" i="4"/>
  <c r="AE113" i="4" s="1"/>
  <c r="AE112" i="4" s="1"/>
  <c r="N67" i="4"/>
  <c r="G74" i="4"/>
  <c r="X74" i="4"/>
  <c r="AE94" i="4"/>
  <c r="S74" i="4"/>
  <c r="AE76" i="4"/>
  <c r="X80" i="4"/>
  <c r="AB80" i="4"/>
  <c r="AE82" i="4"/>
  <c r="Z80" i="4"/>
  <c r="Z79" i="4" s="1"/>
  <c r="AE90" i="4"/>
  <c r="U96" i="4"/>
  <c r="Y96" i="4"/>
  <c r="AC96" i="4"/>
  <c r="AE99" i="4"/>
  <c r="Y66" i="4" l="1"/>
  <c r="E106" i="4"/>
  <c r="X33" i="4"/>
  <c r="V33" i="4"/>
  <c r="M13" i="4"/>
  <c r="W33" i="4"/>
  <c r="Y33" i="4"/>
  <c r="O106" i="4"/>
  <c r="S33" i="4"/>
  <c r="AE110" i="4"/>
  <c r="AE116" i="4"/>
  <c r="AD79" i="4"/>
  <c r="AD33" i="4"/>
  <c r="H45" i="4"/>
  <c r="I106" i="4"/>
  <c r="I103" i="4" s="1"/>
  <c r="F106" i="4"/>
  <c r="AB66" i="4"/>
  <c r="R104" i="4"/>
  <c r="L106" i="4"/>
  <c r="I104" i="4"/>
  <c r="J13" i="4"/>
  <c r="P104" i="4"/>
  <c r="R13" i="4"/>
  <c r="AB79" i="4"/>
  <c r="AB106" i="4" s="1"/>
  <c r="AA46" i="4"/>
  <c r="W66" i="4"/>
  <c r="W105" i="4" s="1"/>
  <c r="AC33" i="4"/>
  <c r="AC13" i="4" s="1"/>
  <c r="M45" i="4"/>
  <c r="M12" i="4" s="1"/>
  <c r="AB105" i="4"/>
  <c r="Q45" i="4"/>
  <c r="T45" i="4"/>
  <c r="K45" i="4"/>
  <c r="K106" i="4"/>
  <c r="K103" i="4" s="1"/>
  <c r="R106" i="4"/>
  <c r="R103" i="4" s="1"/>
  <c r="H13" i="4"/>
  <c r="O104" i="4"/>
  <c r="O103" i="4" s="1"/>
  <c r="P45" i="4"/>
  <c r="U33" i="4"/>
  <c r="U13" i="4" s="1"/>
  <c r="F13" i="4"/>
  <c r="D104" i="4"/>
  <c r="T105" i="4"/>
  <c r="T103" i="4" s="1"/>
  <c r="I45" i="4"/>
  <c r="I12" i="4" s="1"/>
  <c r="AC46" i="4"/>
  <c r="AC104" i="4" s="1"/>
  <c r="U66" i="4"/>
  <c r="E13" i="4"/>
  <c r="O13" i="4"/>
  <c r="O12" i="4" s="1"/>
  <c r="W79" i="4"/>
  <c r="W106" i="4" s="1"/>
  <c r="Z33" i="4"/>
  <c r="Z106" i="4" s="1"/>
  <c r="J45" i="4"/>
  <c r="J12" i="4" s="1"/>
  <c r="E45" i="4"/>
  <c r="H106" i="4"/>
  <c r="H103" i="4" s="1"/>
  <c r="F45" i="4"/>
  <c r="M105" i="4"/>
  <c r="G33" i="4"/>
  <c r="Y79" i="4"/>
  <c r="X46" i="4"/>
  <c r="X104" i="4" s="1"/>
  <c r="F104" i="4"/>
  <c r="C13" i="4"/>
  <c r="AA79" i="4"/>
  <c r="D45" i="4"/>
  <c r="U79" i="4"/>
  <c r="C106" i="4"/>
  <c r="S46" i="4"/>
  <c r="S104" i="4" s="1"/>
  <c r="Z66" i="4"/>
  <c r="Z105" i="4" s="1"/>
  <c r="T13" i="4"/>
  <c r="AA66" i="4"/>
  <c r="L45" i="4"/>
  <c r="Q106" i="4"/>
  <c r="Q103" i="4" s="1"/>
  <c r="E104" i="4"/>
  <c r="E103" i="4" s="1"/>
  <c r="M104" i="4"/>
  <c r="J106" i="4"/>
  <c r="J103" i="4" s="1"/>
  <c r="L104" i="4"/>
  <c r="V66" i="4"/>
  <c r="V105" i="4" s="1"/>
  <c r="D105" i="4"/>
  <c r="Q13" i="4"/>
  <c r="AB46" i="4"/>
  <c r="AB104" i="4" s="1"/>
  <c r="X66" i="4"/>
  <c r="X105" i="4" s="1"/>
  <c r="R45" i="4"/>
  <c r="AC105" i="4"/>
  <c r="S79" i="4"/>
  <c r="S106" i="4" s="1"/>
  <c r="N66" i="4"/>
  <c r="N105" i="4" s="1"/>
  <c r="AD66" i="4"/>
  <c r="AD105" i="4" s="1"/>
  <c r="L13" i="4"/>
  <c r="S66" i="4"/>
  <c r="S105" i="4" s="1"/>
  <c r="K13" i="4"/>
  <c r="G79" i="4"/>
  <c r="G46" i="4"/>
  <c r="G104" i="4" s="1"/>
  <c r="N33" i="4"/>
  <c r="N13" i="4" s="1"/>
  <c r="AA33" i="4"/>
  <c r="AE47" i="4"/>
  <c r="N79" i="4"/>
  <c r="AD46" i="4"/>
  <c r="AD104" i="4" s="1"/>
  <c r="AE74" i="4"/>
  <c r="N46" i="4"/>
  <c r="N104" i="4" s="1"/>
  <c r="U105" i="4"/>
  <c r="U46" i="4"/>
  <c r="U104" i="4" s="1"/>
  <c r="X79" i="4"/>
  <c r="AE26" i="4"/>
  <c r="AE25" i="4" s="1"/>
  <c r="AE34" i="4"/>
  <c r="AC79" i="4"/>
  <c r="AE80" i="4"/>
  <c r="Y46" i="4"/>
  <c r="V46" i="4"/>
  <c r="V104" i="4" s="1"/>
  <c r="Z46" i="4"/>
  <c r="Z104" i="4" s="1"/>
  <c r="W46" i="4"/>
  <c r="C103" i="4"/>
  <c r="V13" i="4"/>
  <c r="Y13" i="4"/>
  <c r="AA104" i="4"/>
  <c r="AE37" i="4"/>
  <c r="AB13" i="4"/>
  <c r="W104" i="4"/>
  <c r="W13" i="4"/>
  <c r="P106" i="4"/>
  <c r="P13" i="4"/>
  <c r="AE17" i="4"/>
  <c r="AE14" i="4" s="1"/>
  <c r="G66" i="4"/>
  <c r="G105" i="4" s="1"/>
  <c r="C45" i="4"/>
  <c r="X13" i="4"/>
  <c r="G13" i="4"/>
  <c r="AE58" i="4"/>
  <c r="D13" i="4"/>
  <c r="AE96" i="4"/>
  <c r="AE67" i="4"/>
  <c r="Y105" i="4"/>
  <c r="V79" i="4"/>
  <c r="V106" i="4" s="1"/>
  <c r="S13" i="4"/>
  <c r="Y45" i="4" l="1"/>
  <c r="Y106" i="4"/>
  <c r="X106" i="4"/>
  <c r="X103" i="4" s="1"/>
  <c r="R12" i="4"/>
  <c r="H12" i="4"/>
  <c r="T12" i="4"/>
  <c r="F103" i="4"/>
  <c r="AD106" i="4"/>
  <c r="P12" i="4"/>
  <c r="AD13" i="4"/>
  <c r="AA45" i="4"/>
  <c r="Q12" i="4"/>
  <c r="W45" i="4"/>
  <c r="W12" i="4" s="1"/>
  <c r="D103" i="4"/>
  <c r="AC45" i="4"/>
  <c r="AC12" i="4" s="1"/>
  <c r="G106" i="4"/>
  <c r="G103" i="4" s="1"/>
  <c r="C12" i="4"/>
  <c r="K12" i="4"/>
  <c r="F12" i="4"/>
  <c r="E12" i="4"/>
  <c r="AB45" i="4"/>
  <c r="Z13" i="4"/>
  <c r="AA105" i="4"/>
  <c r="AA106" i="4"/>
  <c r="L12" i="4"/>
  <c r="D12" i="4"/>
  <c r="U45" i="4"/>
  <c r="U12" i="4" s="1"/>
  <c r="S45" i="4"/>
  <c r="S12" i="4" s="1"/>
  <c r="M103" i="4"/>
  <c r="U106" i="4"/>
  <c r="U103" i="4" s="1"/>
  <c r="L103" i="4"/>
  <c r="AE46" i="4"/>
  <c r="AE104" i="4" s="1"/>
  <c r="N106" i="4"/>
  <c r="N103" i="4" s="1"/>
  <c r="N45" i="4"/>
  <c r="N12" i="4" s="1"/>
  <c r="AC106" i="4"/>
  <c r="AC103" i="4" s="1"/>
  <c r="AE66" i="4"/>
  <c r="AE105" i="4" s="1"/>
  <c r="Y104" i="4"/>
  <c r="Z103" i="4"/>
  <c r="Y12" i="4"/>
  <c r="AE33" i="4"/>
  <c r="AE13" i="4" s="1"/>
  <c r="AA13" i="4"/>
  <c r="AD45" i="4"/>
  <c r="AD12" i="4" s="1"/>
  <c r="AE79" i="4"/>
  <c r="X45" i="4"/>
  <c r="X12" i="4" s="1"/>
  <c r="AB12" i="4"/>
  <c r="G45" i="4"/>
  <c r="G12" i="4" s="1"/>
  <c r="Z45" i="4"/>
  <c r="Z12" i="4" s="1"/>
  <c r="V45" i="4"/>
  <c r="V12" i="4" s="1"/>
  <c r="S103" i="4"/>
  <c r="AB103" i="4"/>
  <c r="AD103" i="4"/>
  <c r="V103" i="4"/>
  <c r="W103" i="4"/>
  <c r="P103" i="4"/>
  <c r="AA103" i="4" l="1"/>
  <c r="AA12" i="4"/>
  <c r="Y103" i="4"/>
  <c r="AE45" i="4"/>
  <c r="AE12" i="4" s="1"/>
  <c r="AE106" i="4"/>
  <c r="AE103" i="4" l="1"/>
  <c r="C115" i="4" l="1"/>
  <c r="R109" i="4"/>
  <c r="R108" i="4" s="1"/>
  <c r="AD109" i="4"/>
  <c r="AD108" i="4" s="1"/>
  <c r="S109" i="4"/>
  <c r="S108" i="4" s="1"/>
  <c r="E109" i="4"/>
  <c r="E108" i="4" s="1"/>
  <c r="E115" i="4"/>
  <c r="Y109" i="4"/>
  <c r="Y108" i="4" s="1"/>
  <c r="I109" i="4"/>
  <c r="I108" i="4" s="1"/>
  <c r="I115" i="4"/>
  <c r="F109" i="4"/>
  <c r="F108" i="4" s="1"/>
  <c r="L109" i="4"/>
  <c r="L108" i="4" s="1"/>
  <c r="N109" i="4"/>
  <c r="N108" i="4" s="1"/>
  <c r="N115" i="4"/>
  <c r="H115" i="4"/>
  <c r="H109" i="4"/>
  <c r="H108" i="4" s="1"/>
  <c r="AE109" i="4"/>
  <c r="AE108" i="4" s="1"/>
  <c r="G109" i="4"/>
  <c r="G108" i="4" s="1"/>
  <c r="G115" i="4"/>
  <c r="D109" i="4"/>
  <c r="D108" i="4" s="1"/>
  <c r="V109" i="4"/>
  <c r="V108" i="4" s="1"/>
  <c r="V115" i="4"/>
  <c r="Q109" i="4"/>
  <c r="Q108" i="4" s="1"/>
  <c r="Q115" i="4"/>
  <c r="X109" i="4"/>
  <c r="X108" i="4" s="1"/>
  <c r="P109" i="4"/>
  <c r="P108" i="4" s="1"/>
  <c r="P115" i="4"/>
  <c r="Z109" i="4"/>
  <c r="Z108" i="4" s="1"/>
  <c r="K109" i="4"/>
  <c r="K108" i="4" s="1"/>
  <c r="T115" i="4"/>
  <c r="T109" i="4"/>
  <c r="T108" i="4" s="1"/>
  <c r="W109" i="4"/>
  <c r="W108" i="4" s="1"/>
  <c r="W115" i="4"/>
  <c r="AB109" i="4"/>
  <c r="AB108" i="4" s="1"/>
  <c r="O109" i="4"/>
  <c r="O108" i="4" s="1"/>
  <c r="O115" i="4"/>
  <c r="AA109" i="4"/>
  <c r="AA108" i="4" s="1"/>
  <c r="J109" i="4"/>
  <c r="J108" i="4" s="1"/>
  <c r="J115" i="4"/>
  <c r="M109" i="4"/>
  <c r="M108" i="4" s="1"/>
  <c r="AC109" i="4"/>
  <c r="AC108" i="4" s="1"/>
  <c r="AC115" i="4"/>
  <c r="U109" i="4"/>
  <c r="U108" i="4" s="1"/>
  <c r="F115" i="4" l="1"/>
  <c r="AB115" i="4"/>
  <c r="U115" i="4"/>
  <c r="M115" i="4"/>
  <c r="AA115" i="4"/>
  <c r="K115" i="4"/>
  <c r="X115" i="4"/>
  <c r="S115" i="4"/>
  <c r="Z115" i="4"/>
  <c r="Y115" i="4"/>
  <c r="D115" i="4"/>
  <c r="AE115" i="4"/>
  <c r="R115" i="4"/>
  <c r="AD115" i="4"/>
  <c r="L115" i="4"/>
</calcChain>
</file>

<file path=xl/sharedStrings.xml><?xml version="1.0" encoding="utf-8"?>
<sst xmlns="http://schemas.openxmlformats.org/spreadsheetml/2006/main" count="220" uniqueCount="126">
  <si>
    <t>PODER JUDICIÁRIO</t>
  </si>
  <si>
    <t>R$-1,00</t>
  </si>
  <si>
    <t>Nº</t>
  </si>
  <si>
    <t xml:space="preserve">PESSOAL </t>
  </si>
  <si>
    <t>ODC</t>
  </si>
  <si>
    <t>INVESTIMENTO</t>
  </si>
  <si>
    <t>INVERSÕES</t>
  </si>
  <si>
    <t>TOTAL</t>
  </si>
  <si>
    <t>0101</t>
  </si>
  <si>
    <t>0112</t>
  </si>
  <si>
    <t>0254</t>
  </si>
  <si>
    <t>0258</t>
  </si>
  <si>
    <t>0106</t>
  </si>
  <si>
    <t>0118</t>
  </si>
  <si>
    <r>
      <t xml:space="preserve">0101 </t>
    </r>
    <r>
      <rPr>
        <b/>
        <sz val="9"/>
        <color theme="1"/>
        <rFont val="Arial"/>
        <family val="2"/>
      </rPr>
      <t>(SPREAD)</t>
    </r>
  </si>
  <si>
    <t>1º GRAU</t>
  </si>
  <si>
    <t>2º GRAU</t>
  </si>
  <si>
    <t>APOIO</t>
  </si>
  <si>
    <t>1417 - ATUAÇÃO JURISDICIONAL</t>
  </si>
  <si>
    <t>01</t>
  </si>
  <si>
    <t>1421 - MANUTENÇÃO DA GESTÃO DO PODER JUDICIÁRIO</t>
  </si>
  <si>
    <t>02</t>
  </si>
  <si>
    <t>03</t>
  </si>
  <si>
    <t>6850 - Concessão de Auxílio Transporte - 1º Grau</t>
  </si>
  <si>
    <t>04</t>
  </si>
  <si>
    <t>05</t>
  </si>
  <si>
    <t>06</t>
  </si>
  <si>
    <t>08</t>
  </si>
  <si>
    <t>09</t>
  </si>
  <si>
    <t>6852 - Concessão de Auxílio Transporte - Apoio Indireto à Atividade Judicante</t>
  </si>
  <si>
    <t>8195 - Operacionalização das Ações Administrativas do Poder judiciário  Apoio Indireto à Atividade Judicante</t>
  </si>
  <si>
    <t>8626 - Operacionalização das Ações Voltadas à Criança e ao Adolescente</t>
  </si>
  <si>
    <t>7639 - Ampliação da Infraestrutura Física do Poder Judiciário - 1º Grau</t>
  </si>
  <si>
    <t>8644 - Reforma e Manutenção de Prédios do Poder Judiciário - 1º Grau</t>
  </si>
  <si>
    <t xml:space="preserve">8647 - Implementação do Programa de Segurança e Acesso aos Prédio do Poder Judiciário - 1º Grau </t>
  </si>
  <si>
    <t>8654 - Aparelhamento das Unidades Judiciárias - 1º Grau</t>
  </si>
  <si>
    <t>8684 - Administração de Recursos Humanos dos Magistrados e Servidores do Poder Judiciário - Justiça Militar</t>
  </si>
  <si>
    <t>8645 - Reforma e Manutenção de Prédios do Poder Judiciário - 2º Grau</t>
  </si>
  <si>
    <t>8661 - Contribuição do Poder Judiciário ao Plano de Assistência à Saúde - 2º Grau</t>
  </si>
  <si>
    <t>8669 - Operacionalização das Ações Administrativas do Poder Judiciário - 2º Grau</t>
  </si>
  <si>
    <t>8628 - Implementação das Ações da Corregedoria das Comarcas da RMB e Interior</t>
  </si>
  <si>
    <t>8632 - Implementação das Ações de Comunicação e Publicidade</t>
  </si>
  <si>
    <t>07</t>
  </si>
  <si>
    <t>8642 - Implementação de Ações da Área Socioambiental</t>
  </si>
  <si>
    <t>8649 - Implementação do Programa de Segurança e Acesso aos Prédio do Poder Judiciário - Apoio Indireto à Atividade Judicante</t>
  </si>
  <si>
    <t>8653 - Atualização, Expansão e Manutenção da Infraestrura de Tecnologia do Poder Judiciário - Apoio Indireto à Atividade Judicante</t>
  </si>
  <si>
    <t>8656 - Aparelhamento das Unidades Judiciárias - Apoio Indireto  à Atividade Judicante</t>
  </si>
  <si>
    <t>8665 - Concessão de Auxílio Alimentação - Apoio Indireto à Atividade Judicante</t>
  </si>
  <si>
    <t>8668 - Administração de Recursos Humanos dos Servidores do Poder Judiciário - Apoio Indireto à Atividade Judicante</t>
  </si>
  <si>
    <t>8657 - Assistência  Médica e Odontológica</t>
  </si>
  <si>
    <t>0001 - PREVIDÊNCIA ESTADUAL</t>
  </si>
  <si>
    <t>9056 - Encargos com a Previdência Social dos Servidores do TJE - FINANPREV</t>
  </si>
  <si>
    <t>9057 - Encargos com a Previdência Social dos Servidores do TJE - FUNPREV</t>
  </si>
  <si>
    <t>Nota: Projeção e tabulação dos dados - Coordenadoria de Orçamento da SEPLAN</t>
  </si>
  <si>
    <t>6849 - Concessão de Auxílio Alimentação - Apoio Indireto à Atividade Judicante</t>
  </si>
  <si>
    <t>6855 - Administração de Recursos Humanos dos Servidores do Poder Judiciário - Apoio Indireto à Atividade Judicante</t>
  </si>
  <si>
    <t>0128</t>
  </si>
  <si>
    <t>0123</t>
  </si>
  <si>
    <t xml:space="preserve">8727 - Promoção de Ações de Cidadania e Direitos </t>
  </si>
  <si>
    <t>8720 - Promoção de Ações para Resolução de Conflitos</t>
  </si>
  <si>
    <t xml:space="preserve">8631 - Implementação das Ações da Justiça Criminal </t>
  </si>
  <si>
    <t>8164 - Capacitação de Magistrados e Servidores - 1º Grau</t>
  </si>
  <si>
    <t xml:space="preserve">8176 - Implementação do Programa de Segurança e Acesso aos Prédio do Poder Judiciário - 1º Grau </t>
  </si>
  <si>
    <t>8651 - Atualização, Expansão e Manutenção da Infraestrura de Tecnologia do Poder Judiciário - 1º Grau</t>
  </si>
  <si>
    <t>6853 - Administração de Recursos Humanos dos Servidores do Poder Judiciário - 1º Grau</t>
  </si>
  <si>
    <t>8666 - Administração de Recursos Humanos dos Servidores do Poder Judiciário - 1º Grau</t>
  </si>
  <si>
    <t>8189 - Administração de Recursos Humanos da Magistratura – 1º Grau</t>
  </si>
  <si>
    <t>8191 - Administração de Recursos Humanos dos Magistrados e Servidores do Poder Judiciário - Justiça Militar</t>
  </si>
  <si>
    <t>8659 - Operacionalização das Ações Administrativas do Poder Judiciário - 1º Grau</t>
  </si>
  <si>
    <t>8685 - Operacionalização das Ações Administrativas do Poder Judiciário - Justiça Militar</t>
  </si>
  <si>
    <t>6844 - Contribuição do Poder Judiciário ao Plano de Assistência à Saúde - 1º Grau</t>
  </si>
  <si>
    <t>8660 - Contribuição do Poder Judiciário ao Plano de Assistência à Saúde - 1º Grau</t>
  </si>
  <si>
    <t>6847 - Concessão de Auxílio Alimentação aos Servidores - 1º Grau</t>
  </si>
  <si>
    <t>8663 - Concessão de Auxílio Alimentação aos Servidores - 1º Grau</t>
  </si>
  <si>
    <t>8717 - Concessão de Auxílio Alimentação aos Magistrados - 1º Grau</t>
  </si>
  <si>
    <t>8735 - Concessão de Auxílio Alimentação aos Magistrados - 1º Grau</t>
  </si>
  <si>
    <t>10</t>
  </si>
  <si>
    <t>11</t>
  </si>
  <si>
    <t>8165 - Capacitação de Magistrados e Servidores  - 2º Grau</t>
  </si>
  <si>
    <t>8655- Aparelhamento das Unidades Judiciárias - 2º Grau</t>
  </si>
  <si>
    <t>7640- Ampliação da Infraestrutura Física do Poder Judiciário - 2º Grau</t>
  </si>
  <si>
    <t>8648 - Implementação do Programa de Segurança e Acesso aos Prédio do Poder Judiciário - 2º Grau</t>
  </si>
  <si>
    <t>8652 - Atualização, Expansão e Manutenção da Infraestrura de Tecnologia do Poder Judiciário - 2º Grau</t>
  </si>
  <si>
    <t>6854 - Administração de Recursos Humanos dos Servidores  do Poder Judiciário - 2º Grau</t>
  </si>
  <si>
    <t>8667 - Administração de Recursos Humanos dos Servidores  do Poder Judiciário - 2º Grau</t>
  </si>
  <si>
    <t>8190 - Administração de Recursos Humanos da Magistratura - 2º Grau</t>
  </si>
  <si>
    <t>6848 - Concessão de Auxílio Alimentação aos Servidores - 2º Grau</t>
  </si>
  <si>
    <t>8664 - Concessão de Auxílio Alimentação aos Servidores - 2º Grau</t>
  </si>
  <si>
    <t>8718 - Concessão de Auxílio Alimentação aos Magistrados - 2º Grau</t>
  </si>
  <si>
    <t>7651 - Modernização do Sistema de Precatórios</t>
  </si>
  <si>
    <t>8721 - Capacitação de Servidores - Apoio Indireto à Atividade Judicante</t>
  </si>
  <si>
    <t xml:space="preserve">8722 - Promoção da Política de Saúde de Magistrados e Servidores </t>
  </si>
  <si>
    <t>8723 - Fortalecimento da Gestão das Unidades Administrativas e Judiciais</t>
  </si>
  <si>
    <t>8724 - Participação em Eventos Institucionais</t>
  </si>
  <si>
    <t>8639 - Fiscalização das Receitas do Fundo de Reaparelhamento do Judiciário - FRJ</t>
  </si>
  <si>
    <t>8725 - Otimização da Gestão da Informação e Memória do Poder Judiciário</t>
  </si>
  <si>
    <t>8726 - Implementação do Registro Civil pelos Ofícios de Cidadania</t>
  </si>
  <si>
    <t>7641 - Ampliação da Infraestrutura Física do Poder Judiciário - Apoio Indireto à Atividade Judicante</t>
  </si>
  <si>
    <t>8646 - Reforma e Manutenção de Prédios do Poder Judiciário - Apoio Indireto  à Atividade Judicante</t>
  </si>
  <si>
    <t>8178 - Implementação do Programa de Segurança e Acesso aos Prédio do Poder Judiciário - Apoio Indireto à Atividade Judicante</t>
  </si>
  <si>
    <t>12</t>
  </si>
  <si>
    <t>13</t>
  </si>
  <si>
    <t>14</t>
  </si>
  <si>
    <t>15</t>
  </si>
  <si>
    <t>8716 - Operacionalização das Ações Administrativas da Escola Judicial - EJ</t>
  </si>
  <si>
    <t>8670 - Operacionalização das Ações Administrativas do Poder judiciário  Apoio Indireto à Atividade Judicante</t>
  </si>
  <si>
    <t>6846 - Contribuição do Poder Judiciário ao Plano de Assistência à Saúde – Apoio Indireto à Atividade Judicante</t>
  </si>
  <si>
    <t>8662 - Contribuição do Poder Judiciário ao Plano de Assistência à Saúde – Apoio Indireto à Atividade Judicante</t>
  </si>
  <si>
    <t>8598 - Pagamento de Obrigações Patronais dos Servidores Inativos e Pensionistas do Poder Judiciário Estadual</t>
  </si>
  <si>
    <t xml:space="preserve">8719 - Pagamento de Obrigações Patronais dos Magistrados Inativos e Pensionistas do Poder Judiciário Estadual </t>
  </si>
  <si>
    <t>PROPOSTA ORÇAMENTÁRIA 2021</t>
  </si>
  <si>
    <t>6851 - Concessão de Auxílio Transporte - 2º Grau</t>
  </si>
  <si>
    <t>6845 - Contribuição do Poder Judiciário ao Plano de Assistência à Saúde - 2º Grau</t>
  </si>
  <si>
    <t xml:space="preserve">ORÇAMENTO DA SEGURIDADE SOCIAL </t>
  </si>
  <si>
    <t>Fonte: Projeto de Lei Orçamentária 2020</t>
  </si>
  <si>
    <t>CATEGORIA ECONÔMICA / UNIDADE ORÇAMENTÁRIA / GRAU DE JURISDIÇÃO / PROGRAMA / PROJETO-ATIVIDADE</t>
  </si>
  <si>
    <t>ORÇAMENTO FISCAL</t>
  </si>
  <si>
    <t>TOTAL GERAL DO TRIBUNAL DE JUSTIÇA DO ESTADO</t>
  </si>
  <si>
    <t>TOTAL GERAL DO IGEPREV DO TJE</t>
  </si>
  <si>
    <t>CONSOLIDADO POR CATEGORIA ECONÔMICA, UNIDADE ORÇAMENTÁRIA, GRAU DE JURISDIÇÃO, PROGRAMA, PROJETO-ATIVIDADE, GRUPO DE DESPESA E FONTE DE RECURSOS</t>
  </si>
  <si>
    <t xml:space="preserve">84202 - FUNDO FINANCEIRO DE PREVIDÊNCIA DO ESTADO DO PARÁ </t>
  </si>
  <si>
    <t xml:space="preserve">84203 - FUNDO PREVIDENCIÁRIO DO ESTADO DO PARÁ </t>
  </si>
  <si>
    <t>04102 - FUNDO DE REAPARELHAMENTO DO PODER JUDICIÁRIO - FRJ</t>
  </si>
  <si>
    <t>04101 - TRIBUNAL DE JUSTIÇA DO ESTADO - TJE</t>
  </si>
  <si>
    <t>GRUPO DE DESPESA / FONTE DE RECURSOS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</si>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</sst>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theme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theme="1"/>
      </top>
      <bottom style="thin">
        <color indexed="64"/>
      </bottom>
      <diagonal/>
    </border>
    <border>
      <left/>
      <right style="thin">
        <color auto="1"/>
      </right>
      <top style="thin">
        <color theme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0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4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38" fontId="3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39" fontId="11" fillId="0" borderId="0" xfId="1" applyNumberFormat="1" applyFont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left"/>
    </xf>
    <xf numFmtId="38" fontId="2" fillId="2" borderId="0" xfId="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37" fontId="14" fillId="0" borderId="15" xfId="1" applyNumberFormat="1" applyFont="1" applyBorder="1" applyAlignment="1">
      <alignment horizontal="center" vertical="center"/>
    </xf>
    <xf numFmtId="39" fontId="10" fillId="0" borderId="0" xfId="1" applyNumberFormat="1" applyFont="1" applyAlignment="1">
      <alignment horizontal="right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justify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37" fontId="14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wrapText="1"/>
    </xf>
    <xf numFmtId="39" fontId="10" fillId="0" borderId="0" xfId="1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wrapText="1"/>
    </xf>
    <xf numFmtId="49" fontId="13" fillId="3" borderId="0" xfId="0" applyNumberFormat="1" applyFont="1" applyFill="1" applyAlignment="1">
      <alignment horizontal="left" vertical="center" wrapText="1"/>
    </xf>
    <xf numFmtId="49" fontId="0" fillId="3" borderId="0" xfId="0" applyNumberFormat="1" applyFont="1" applyFill="1" applyAlignment="1">
      <alignment horizontal="center" vertical="center" wrapText="1"/>
    </xf>
    <xf numFmtId="39" fontId="10" fillId="3" borderId="0" xfId="1" applyNumberFormat="1" applyFont="1" applyFill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 wrapText="1"/>
    </xf>
    <xf numFmtId="3" fontId="2" fillId="3" borderId="19" xfId="0" applyNumberFormat="1" applyFont="1" applyFill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right" vertical="center" wrapText="1"/>
    </xf>
    <xf numFmtId="3" fontId="2" fillId="3" borderId="21" xfId="0" applyNumberFormat="1" applyFont="1" applyFill="1" applyBorder="1" applyAlignment="1">
      <alignment horizontal="right" vertical="center" wrapText="1"/>
    </xf>
    <xf numFmtId="49" fontId="3" fillId="3" borderId="22" xfId="1" applyNumberFormat="1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justify" wrapText="1"/>
    </xf>
    <xf numFmtId="3" fontId="3" fillId="3" borderId="23" xfId="1" applyNumberFormat="1" applyFont="1" applyFill="1" applyBorder="1" applyAlignment="1">
      <alignment horizontal="right"/>
    </xf>
    <xf numFmtId="3" fontId="2" fillId="3" borderId="24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3" fontId="2" fillId="3" borderId="25" xfId="1" applyNumberFormat="1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/>
    <xf numFmtId="0" fontId="2" fillId="3" borderId="0" xfId="0" applyFont="1" applyFill="1" applyBorder="1" applyAlignment="1">
      <alignment horizontal="justify" vertical="center" wrapText="1"/>
    </xf>
    <xf numFmtId="0" fontId="20" fillId="3" borderId="0" xfId="0" applyFont="1" applyFill="1" applyAlignment="1"/>
    <xf numFmtId="3" fontId="2" fillId="3" borderId="28" xfId="0" applyNumberFormat="1" applyFont="1" applyFill="1" applyBorder="1" applyAlignment="1">
      <alignment horizontal="right" vertical="center" wrapText="1"/>
    </xf>
    <xf numFmtId="3" fontId="2" fillId="3" borderId="29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justify" wrapText="1"/>
    </xf>
    <xf numFmtId="3" fontId="3" fillId="3" borderId="24" xfId="1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justify" wrapText="1"/>
    </xf>
    <xf numFmtId="49" fontId="3" fillId="3" borderId="24" xfId="0" applyNumberFormat="1" applyFont="1" applyFill="1" applyBorder="1" applyAlignment="1">
      <alignment horizontal="justify" wrapText="1"/>
    </xf>
    <xf numFmtId="49" fontId="3" fillId="3" borderId="30" xfId="1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justify" wrapText="1"/>
    </xf>
    <xf numFmtId="3" fontId="3" fillId="3" borderId="31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3" fillId="3" borderId="7" xfId="1" applyNumberFormat="1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9" fontId="17" fillId="3" borderId="0" xfId="0" applyNumberFormat="1" applyFont="1" applyFill="1" applyAlignment="1">
      <alignment horizontal="left"/>
    </xf>
    <xf numFmtId="49" fontId="18" fillId="3" borderId="0" xfId="0" applyNumberFormat="1" applyFont="1" applyFill="1" applyAlignment="1">
      <alignment horizontal="center"/>
    </xf>
    <xf numFmtId="3" fontId="17" fillId="3" borderId="0" xfId="0" applyNumberFormat="1" applyFont="1" applyFill="1" applyAlignment="1">
      <alignment horizontal="left"/>
    </xf>
    <xf numFmtId="39" fontId="11" fillId="3" borderId="0" xfId="1" applyNumberFormat="1" applyFont="1" applyFill="1" applyAlignment="1">
      <alignment horizontal="right"/>
    </xf>
    <xf numFmtId="49" fontId="20" fillId="3" borderId="0" xfId="0" applyNumberFormat="1" applyFont="1" applyFill="1" applyAlignment="1">
      <alignment horizontal="center"/>
    </xf>
    <xf numFmtId="3" fontId="2" fillId="3" borderId="32" xfId="0" applyNumberFormat="1" applyFont="1" applyFill="1" applyBorder="1" applyAlignment="1">
      <alignment horizontal="right" vertical="center" wrapText="1"/>
    </xf>
    <xf numFmtId="3" fontId="2" fillId="3" borderId="33" xfId="0" applyNumberFormat="1" applyFont="1" applyFill="1" applyBorder="1" applyAlignment="1">
      <alignment horizontal="right" vertical="center" wrapText="1"/>
    </xf>
    <xf numFmtId="3" fontId="2" fillId="3" borderId="34" xfId="0" applyNumberFormat="1" applyFont="1" applyFill="1" applyBorder="1" applyAlignment="1">
      <alignment horizontal="right" vertical="center" wrapText="1"/>
    </xf>
    <xf numFmtId="3" fontId="2" fillId="3" borderId="35" xfId="0" applyNumberFormat="1" applyFont="1" applyFill="1" applyBorder="1" applyAlignment="1">
      <alignment horizontal="right" vertical="center" wrapText="1"/>
    </xf>
    <xf numFmtId="49" fontId="3" fillId="3" borderId="6" xfId="1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justify" wrapText="1"/>
    </xf>
    <xf numFmtId="3" fontId="2" fillId="3" borderId="36" xfId="0" applyNumberFormat="1" applyFont="1" applyFill="1" applyBorder="1" applyAlignment="1">
      <alignment horizontal="right" vertical="center" wrapText="1"/>
    </xf>
    <xf numFmtId="3" fontId="2" fillId="3" borderId="37" xfId="0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horizontal="right" vertical="center" wrapText="1"/>
    </xf>
    <xf numFmtId="3" fontId="2" fillId="3" borderId="39" xfId="0" applyNumberFormat="1" applyFont="1" applyFill="1" applyBorder="1" applyAlignment="1">
      <alignment horizontal="right" vertical="center" wrapText="1"/>
    </xf>
    <xf numFmtId="49" fontId="3" fillId="3" borderId="40" xfId="1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justify" wrapText="1"/>
    </xf>
    <xf numFmtId="3" fontId="3" fillId="3" borderId="41" xfId="1" applyNumberFormat="1" applyFont="1" applyFill="1" applyBorder="1" applyAlignment="1">
      <alignment horizontal="right"/>
    </xf>
    <xf numFmtId="3" fontId="2" fillId="3" borderId="41" xfId="1" applyNumberFormat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3" fillId="3" borderId="13" xfId="1" applyNumberFormat="1" applyFont="1" applyFill="1" applyBorder="1" applyAlignment="1">
      <alignment horizontal="right"/>
    </xf>
    <xf numFmtId="3" fontId="2" fillId="3" borderId="15" xfId="1" applyNumberFormat="1" applyFont="1" applyFill="1" applyBorder="1" applyAlignment="1">
      <alignment horizontal="right"/>
    </xf>
    <xf numFmtId="3" fontId="2" fillId="3" borderId="16" xfId="1" applyNumberFormat="1" applyFont="1" applyFill="1" applyBorder="1" applyAlignment="1">
      <alignment horizontal="right" vertical="center"/>
    </xf>
    <xf numFmtId="3" fontId="2" fillId="3" borderId="17" xfId="1" applyNumberFormat="1" applyFont="1" applyFill="1" applyBorder="1" applyAlignment="1">
      <alignment horizontal="right" vertical="center"/>
    </xf>
    <xf numFmtId="165" fontId="17" fillId="3" borderId="0" xfId="1" applyNumberFormat="1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3" fontId="2" fillId="3" borderId="20" xfId="1" applyNumberFormat="1" applyFont="1" applyFill="1" applyBorder="1" applyAlignment="1">
      <alignment horizontal="right" vertical="center"/>
    </xf>
    <xf numFmtId="3" fontId="2" fillId="3" borderId="26" xfId="1" applyNumberFormat="1" applyFont="1" applyFill="1" applyBorder="1" applyAlignment="1">
      <alignment horizontal="right" vertical="center"/>
    </xf>
    <xf numFmtId="3" fontId="2" fillId="3" borderId="27" xfId="1" applyNumberFormat="1" applyFont="1" applyFill="1" applyBorder="1" applyAlignment="1">
      <alignment horizontal="right" vertical="center"/>
    </xf>
    <xf numFmtId="3" fontId="2" fillId="3" borderId="42" xfId="1" applyNumberFormat="1" applyFont="1" applyFill="1" applyBorder="1" applyAlignment="1">
      <alignment horizontal="right" vertical="center"/>
    </xf>
    <xf numFmtId="3" fontId="2" fillId="3" borderId="43" xfId="1" applyNumberFormat="1" applyFont="1" applyFill="1" applyBorder="1" applyAlignment="1">
      <alignment horizontal="right" vertical="center"/>
    </xf>
    <xf numFmtId="3" fontId="2" fillId="4" borderId="44" xfId="0" applyNumberFormat="1" applyFont="1" applyFill="1" applyBorder="1" applyAlignment="1">
      <alignment horizontal="right" vertical="center" wrapText="1"/>
    </xf>
    <xf numFmtId="3" fontId="2" fillId="4" borderId="45" xfId="0" applyNumberFormat="1" applyFont="1" applyFill="1" applyBorder="1" applyAlignment="1">
      <alignment horizontal="right" vertical="center" wrapText="1"/>
    </xf>
    <xf numFmtId="3" fontId="18" fillId="3" borderId="0" xfId="0" applyNumberFormat="1" applyFont="1" applyFill="1" applyAlignment="1">
      <alignment vertical="center"/>
    </xf>
    <xf numFmtId="49" fontId="21" fillId="3" borderId="0" xfId="1" applyNumberFormat="1" applyFont="1" applyFill="1" applyBorder="1" applyAlignment="1"/>
    <xf numFmtId="49" fontId="20" fillId="3" borderId="0" xfId="1" applyNumberFormat="1" applyFont="1" applyFill="1" applyBorder="1" applyAlignment="1">
      <alignment horizontal="justify"/>
    </xf>
    <xf numFmtId="49" fontId="20" fillId="3" borderId="0" xfId="1" applyNumberFormat="1" applyFont="1" applyFill="1" applyBorder="1" applyAlignment="1"/>
    <xf numFmtId="0" fontId="20" fillId="3" borderId="0" xfId="0" applyFont="1" applyFill="1"/>
    <xf numFmtId="49" fontId="22" fillId="3" borderId="0" xfId="0" applyNumberFormat="1" applyFont="1" applyFill="1" applyBorder="1" applyAlignment="1">
      <alignment horizontal="left"/>
    </xf>
    <xf numFmtId="4" fontId="0" fillId="3" borderId="0" xfId="0" applyNumberFormat="1" applyFill="1" applyAlignment="1">
      <alignment horizontal="right"/>
    </xf>
    <xf numFmtId="0" fontId="0" fillId="3" borderId="0" xfId="0" applyFill="1"/>
    <xf numFmtId="49" fontId="19" fillId="0" borderId="0" xfId="1" applyNumberFormat="1" applyFont="1" applyAlignment="1">
      <alignment horizontal="center"/>
    </xf>
    <xf numFmtId="49" fontId="19" fillId="0" borderId="0" xfId="0" applyNumberFormat="1" applyFont="1" applyAlignment="1">
      <alignment horizontal="justify" wrapText="1"/>
    </xf>
    <xf numFmtId="37" fontId="19" fillId="0" borderId="0" xfId="1" applyNumberFormat="1" applyFont="1" applyAlignment="1">
      <alignment horizontal="right"/>
    </xf>
    <xf numFmtId="39" fontId="19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right"/>
    </xf>
    <xf numFmtId="37" fontId="14" fillId="0" borderId="0" xfId="1" applyNumberFormat="1" applyFont="1" applyAlignment="1">
      <alignment horizontal="center"/>
    </xf>
    <xf numFmtId="3" fontId="2" fillId="3" borderId="21" xfId="1" applyNumberFormat="1" applyFont="1" applyFill="1" applyBorder="1" applyAlignment="1">
      <alignment horizontal="right" vertical="center"/>
    </xf>
    <xf numFmtId="49" fontId="3" fillId="3" borderId="59" xfId="1" applyNumberFormat="1" applyFont="1" applyFill="1" applyBorder="1" applyAlignment="1">
      <alignment horizontal="center"/>
    </xf>
    <xf numFmtId="49" fontId="3" fillId="3" borderId="60" xfId="0" applyNumberFormat="1" applyFont="1" applyFill="1" applyBorder="1" applyAlignment="1">
      <alignment horizontal="justify" wrapText="1"/>
    </xf>
    <xf numFmtId="3" fontId="3" fillId="3" borderId="60" xfId="1" applyNumberFormat="1" applyFont="1" applyFill="1" applyBorder="1" applyAlignment="1">
      <alignment horizontal="right"/>
    </xf>
    <xf numFmtId="3" fontId="2" fillId="3" borderId="60" xfId="1" applyNumberFormat="1" applyFont="1" applyFill="1" applyBorder="1" applyAlignment="1">
      <alignment horizontal="right"/>
    </xf>
    <xf numFmtId="49" fontId="14" fillId="0" borderId="61" xfId="0" applyNumberFormat="1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justify" vertical="center" wrapText="1"/>
    </xf>
    <xf numFmtId="49" fontId="14" fillId="0" borderId="61" xfId="1" applyNumberFormat="1" applyFont="1" applyBorder="1" applyAlignment="1">
      <alignment horizontal="center" vertical="center" wrapText="1"/>
    </xf>
    <xf numFmtId="37" fontId="14" fillId="0" borderId="61" xfId="1" applyNumberFormat="1" applyFont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right" vertical="center" wrapText="1"/>
    </xf>
    <xf numFmtId="3" fontId="2" fillId="4" borderId="17" xfId="0" applyNumberFormat="1" applyFont="1" applyFill="1" applyBorder="1" applyAlignment="1">
      <alignment horizontal="right" vertical="center" wrapText="1"/>
    </xf>
    <xf numFmtId="49" fontId="3" fillId="3" borderId="12" xfId="1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justify" wrapText="1"/>
    </xf>
    <xf numFmtId="49" fontId="16" fillId="4" borderId="51" xfId="0" applyNumberFormat="1" applyFont="1" applyFill="1" applyBorder="1" applyAlignment="1">
      <alignment horizontal="center" vertical="center" wrapText="1"/>
    </xf>
    <xf numFmtId="49" fontId="16" fillId="4" borderId="52" xfId="0" applyNumberFormat="1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justify" vertical="center" wrapText="1"/>
    </xf>
    <xf numFmtId="0" fontId="2" fillId="3" borderId="5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justify" vertical="center" wrapText="1"/>
    </xf>
    <xf numFmtId="49" fontId="14" fillId="0" borderId="3" xfId="1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37" fontId="14" fillId="0" borderId="8" xfId="1" applyNumberFormat="1" applyFont="1" applyBorder="1" applyAlignment="1">
      <alignment horizontal="center" vertical="center"/>
    </xf>
    <xf numFmtId="37" fontId="14" fillId="0" borderId="9" xfId="1" applyNumberFormat="1" applyFont="1" applyBorder="1" applyAlignment="1">
      <alignment horizontal="center" vertical="center"/>
    </xf>
    <xf numFmtId="37" fontId="14" fillId="0" borderId="11" xfId="1" applyNumberFormat="1" applyFont="1" applyBorder="1" applyAlignment="1">
      <alignment horizontal="center" vertical="center"/>
    </xf>
    <xf numFmtId="49" fontId="16" fillId="3" borderId="55" xfId="0" applyNumberFormat="1" applyFont="1" applyFill="1" applyBorder="1" applyAlignment="1">
      <alignment horizontal="center" vertical="center" wrapText="1"/>
    </xf>
    <xf numFmtId="49" fontId="16" fillId="3" borderId="56" xfId="0" applyNumberFormat="1" applyFont="1" applyFill="1" applyBorder="1" applyAlignment="1">
      <alignment horizontal="center" vertical="center" wrapText="1"/>
    </xf>
    <xf numFmtId="49" fontId="14" fillId="3" borderId="49" xfId="0" applyNumberFormat="1" applyFont="1" applyFill="1" applyBorder="1" applyAlignment="1">
      <alignment horizontal="center" vertical="center" wrapText="1"/>
    </xf>
    <xf numFmtId="49" fontId="14" fillId="3" borderId="50" xfId="0" applyNumberFormat="1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justify" vertical="center" wrapText="1"/>
    </xf>
    <xf numFmtId="0" fontId="2" fillId="3" borderId="58" xfId="0" applyFont="1" applyFill="1" applyBorder="1" applyAlignment="1">
      <alignment horizontal="justify" vertical="center" wrapText="1"/>
    </xf>
    <xf numFmtId="0" fontId="2" fillId="3" borderId="48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justify" vertical="center" wrapText="1"/>
    </xf>
    <xf numFmtId="0" fontId="2" fillId="3" borderId="54" xfId="0" applyFont="1" applyFill="1" applyBorder="1" applyAlignment="1">
      <alignment horizontal="justify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50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47" xfId="0" applyNumberFormat="1" applyFont="1" applyFill="1" applyBorder="1" applyAlignment="1">
      <alignment horizontal="center" vertical="center" wrapText="1"/>
    </xf>
    <xf numFmtId="49" fontId="23" fillId="4" borderId="55" xfId="0" applyNumberFormat="1" applyFont="1" applyFill="1" applyBorder="1" applyAlignment="1">
      <alignment horizontal="center" vertical="center" wrapText="1"/>
    </xf>
    <xf numFmtId="49" fontId="23" fillId="4" borderId="56" xfId="0" applyNumberFormat="1" applyFont="1" applyFill="1" applyBorder="1" applyAlignment="1">
      <alignment horizontal="center" vertical="center" wrapText="1"/>
    </xf>
    <xf numFmtId="49" fontId="23" fillId="4" borderId="51" xfId="0" applyNumberFormat="1" applyFont="1" applyFill="1" applyBorder="1" applyAlignment="1">
      <alignment horizontal="center" vertical="center" wrapText="1"/>
    </xf>
    <xf numFmtId="49" fontId="23" fillId="4" borderId="52" xfId="0" applyNumberFormat="1" applyFont="1" applyFill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vertical="center" wrapText="1"/>
    </xf>
    <xf numFmtId="3" fontId="2" fillId="4" borderId="64" xfId="0" applyNumberFormat="1" applyFont="1" applyFill="1" applyBorder="1" applyAlignment="1">
      <alignment horizontal="right" vertical="center" wrapText="1"/>
    </xf>
    <xf numFmtId="3" fontId="2" fillId="4" borderId="65" xfId="0" applyNumberFormat="1" applyFont="1" applyFill="1" applyBorder="1" applyAlignment="1">
      <alignment horizontal="right" vertical="center" wrapText="1"/>
    </xf>
    <xf numFmtId="49" fontId="16" fillId="4" borderId="66" xfId="0" applyNumberFormat="1" applyFont="1" applyFill="1" applyBorder="1" applyAlignment="1">
      <alignment horizontal="center" vertical="center" wrapText="1"/>
    </xf>
    <xf numFmtId="49" fontId="16" fillId="4" borderId="67" xfId="0" applyNumberFormat="1" applyFont="1" applyFill="1" applyBorder="1" applyAlignment="1">
      <alignment horizontal="center" vertical="center" wrapText="1"/>
    </xf>
    <xf numFmtId="3" fontId="2" fillId="4" borderId="68" xfId="0" applyNumberFormat="1" applyFont="1" applyFill="1" applyBorder="1" applyAlignment="1">
      <alignment horizontal="right" vertical="center" wrapText="1"/>
    </xf>
    <xf numFmtId="3" fontId="2" fillId="4" borderId="69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 2" xfId="2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419100</xdr:colOff>
          <xdr:row>0</xdr:row>
          <xdr:rowOff>0</xdr:rowOff>
        </xdr:from>
        <xdr:to>
          <xdr:col>15</xdr:col>
          <xdr:colOff>171450</xdr:colOff>
          <xdr:row>2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H129"/>
  <sheetViews>
    <sheetView showGridLines="0" tabSelected="1" zoomScaleNormal="100" workbookViewId="0">
      <selection activeCell="AA14" sqref="AA14"/>
    </sheetView>
  </sheetViews>
  <sheetFormatPr defaultRowHeight="21" x14ac:dyDescent="0.35"/>
  <cols>
    <col min="1" max="1" width="3.28515625" style="105" customWidth="1"/>
    <col min="2" max="2" width="27.28515625" style="106" customWidth="1"/>
    <col min="3" max="3" width="12.42578125" style="107" customWidth="1"/>
    <col min="4" max="4" width="9.140625" style="107" customWidth="1"/>
    <col min="5" max="6" width="11" style="107" customWidth="1"/>
    <col min="7" max="7" width="12.42578125" style="107" customWidth="1"/>
    <col min="8" max="8" width="11.42578125" style="107" customWidth="1"/>
    <col min="9" max="10" width="10.28515625" style="107" customWidth="1"/>
    <col min="11" max="11" width="10.140625" style="107" customWidth="1"/>
    <col min="12" max="14" width="11.28515625" style="107" customWidth="1"/>
    <col min="15" max="19" width="10.28515625" style="107" customWidth="1"/>
    <col min="20" max="21" width="10.28515625" style="109" customWidth="1"/>
    <col min="22" max="22" width="12.42578125" style="109" customWidth="1"/>
    <col min="23" max="25" width="10.28515625" style="109" customWidth="1"/>
    <col min="26" max="28" width="11.28515625" style="109" customWidth="1"/>
    <col min="29" max="29" width="10.28515625" style="109" customWidth="1"/>
    <col min="30" max="30" width="11.28515625" style="109" customWidth="1"/>
    <col min="31" max="31" width="12.42578125" style="110" customWidth="1"/>
    <col min="32" max="32" width="2.85546875" style="18" customWidth="1"/>
    <col min="33" max="34" width="17" customWidth="1"/>
  </cols>
  <sheetData>
    <row r="1" spans="1:34" s="5" customFormat="1" ht="22.5" customHeight="1" x14ac:dyDescent="0.3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8"/>
    </row>
    <row r="2" spans="1:34" s="5" customFormat="1" ht="18" customHeight="1" x14ac:dyDescent="0.3">
      <c r="A2" s="1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</row>
    <row r="3" spans="1:34" s="10" customFormat="1" ht="18" customHeight="1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9"/>
    </row>
    <row r="4" spans="1:34" s="12" customFormat="1" ht="15" customHeight="1" x14ac:dyDescent="0.25">
      <c r="A4" s="128" t="s">
        <v>110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1"/>
    </row>
    <row r="5" spans="1:34" s="15" customFormat="1" ht="19.5" customHeight="1" x14ac:dyDescent="0.25">
      <c r="A5" s="128" t="s">
        <v>119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3"/>
      <c r="AG5" s="14"/>
      <c r="AH5" s="14"/>
    </row>
    <row r="6" spans="1:34" ht="3" customHeight="1" x14ac:dyDescent="0.3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G6" s="14"/>
      <c r="AH6" s="14"/>
    </row>
    <row r="7" spans="1:34" ht="13.5" customHeight="1" thickBot="1" x14ac:dyDescent="0.4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9" t="s">
        <v>1</v>
      </c>
      <c r="AG7" s="14"/>
      <c r="AH7" s="14"/>
    </row>
    <row r="8" spans="1:34" ht="25.5" customHeight="1" thickTop="1" x14ac:dyDescent="0.35">
      <c r="A8" s="129" t="s">
        <v>2</v>
      </c>
      <c r="B8" s="132" t="s">
        <v>115</v>
      </c>
      <c r="C8" s="135" t="s">
        <v>124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G8" s="14"/>
      <c r="AH8" s="14"/>
    </row>
    <row r="9" spans="1:34" s="21" customFormat="1" ht="25.5" customHeight="1" x14ac:dyDescent="0.35">
      <c r="A9" s="130"/>
      <c r="B9" s="133"/>
      <c r="C9" s="138" t="s">
        <v>3</v>
      </c>
      <c r="D9" s="139"/>
      <c r="E9" s="139"/>
      <c r="F9" s="139"/>
      <c r="G9" s="140"/>
      <c r="H9" s="138" t="s">
        <v>4</v>
      </c>
      <c r="I9" s="139"/>
      <c r="J9" s="139"/>
      <c r="K9" s="139"/>
      <c r="L9" s="139"/>
      <c r="M9" s="139"/>
      <c r="N9" s="140"/>
      <c r="O9" s="138" t="s">
        <v>5</v>
      </c>
      <c r="P9" s="139"/>
      <c r="Q9" s="139"/>
      <c r="R9" s="139"/>
      <c r="S9" s="140"/>
      <c r="T9" s="138" t="s">
        <v>6</v>
      </c>
      <c r="U9" s="140"/>
      <c r="V9" s="141" t="s">
        <v>125</v>
      </c>
      <c r="W9" s="142"/>
      <c r="X9" s="142"/>
      <c r="Y9" s="142"/>
      <c r="Z9" s="142"/>
      <c r="AA9" s="142"/>
      <c r="AB9" s="142"/>
      <c r="AC9" s="142"/>
      <c r="AD9" s="142"/>
      <c r="AE9" s="143"/>
      <c r="AF9" s="20"/>
      <c r="AG9" s="14"/>
      <c r="AH9" s="14"/>
    </row>
    <row r="10" spans="1:34" s="21" customFormat="1" ht="25.5" customHeight="1" thickBot="1" x14ac:dyDescent="0.4">
      <c r="A10" s="131"/>
      <c r="B10" s="134"/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7</v>
      </c>
      <c r="H10" s="22" t="s">
        <v>8</v>
      </c>
      <c r="I10" s="22" t="s">
        <v>14</v>
      </c>
      <c r="J10" s="22" t="s">
        <v>12</v>
      </c>
      <c r="K10" s="22" t="s">
        <v>9</v>
      </c>
      <c r="L10" s="22" t="s">
        <v>13</v>
      </c>
      <c r="M10" s="22" t="s">
        <v>56</v>
      </c>
      <c r="N10" s="22" t="s">
        <v>7</v>
      </c>
      <c r="O10" s="22" t="s">
        <v>14</v>
      </c>
      <c r="P10" s="22" t="s">
        <v>13</v>
      </c>
      <c r="Q10" s="22" t="s">
        <v>57</v>
      </c>
      <c r="R10" s="22" t="s">
        <v>56</v>
      </c>
      <c r="S10" s="22" t="s">
        <v>7</v>
      </c>
      <c r="T10" s="22" t="s">
        <v>14</v>
      </c>
      <c r="U10" s="22" t="s">
        <v>7</v>
      </c>
      <c r="V10" s="23" t="s">
        <v>8</v>
      </c>
      <c r="W10" s="22" t="s">
        <v>14</v>
      </c>
      <c r="X10" s="23" t="s">
        <v>12</v>
      </c>
      <c r="Y10" s="23" t="s">
        <v>9</v>
      </c>
      <c r="Z10" s="23" t="s">
        <v>13</v>
      </c>
      <c r="AA10" s="23" t="s">
        <v>57</v>
      </c>
      <c r="AB10" s="23" t="s">
        <v>56</v>
      </c>
      <c r="AC10" s="23" t="s">
        <v>10</v>
      </c>
      <c r="AD10" s="23" t="s">
        <v>11</v>
      </c>
      <c r="AE10" s="24" t="s">
        <v>7</v>
      </c>
      <c r="AF10" s="20"/>
      <c r="AG10" s="25"/>
      <c r="AH10" s="25"/>
    </row>
    <row r="11" spans="1:34" s="32" customFormat="1" ht="9" customHeight="1" thickTop="1" thickBot="1" x14ac:dyDescent="0.4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  <c r="AF11" s="30"/>
      <c r="AG11" s="31"/>
      <c r="AH11" s="31"/>
    </row>
    <row r="12" spans="1:34" s="34" customFormat="1" ht="36" customHeight="1" thickTop="1" thickBot="1" x14ac:dyDescent="0.3">
      <c r="A12" s="124" t="s">
        <v>116</v>
      </c>
      <c r="B12" s="125"/>
      <c r="C12" s="120">
        <f>C13+C45</f>
        <v>1047420519</v>
      </c>
      <c r="D12" s="120">
        <f t="shared" ref="D12:AE12" si="0">D13+D45</f>
        <v>600000</v>
      </c>
      <c r="E12" s="120">
        <f t="shared" si="0"/>
        <v>0</v>
      </c>
      <c r="F12" s="120">
        <f t="shared" si="0"/>
        <v>0</v>
      </c>
      <c r="G12" s="120">
        <f t="shared" si="0"/>
        <v>1048020519</v>
      </c>
      <c r="H12" s="120">
        <f t="shared" si="0"/>
        <v>127719710</v>
      </c>
      <c r="I12" s="120">
        <f t="shared" si="0"/>
        <v>2318603</v>
      </c>
      <c r="J12" s="120">
        <f t="shared" si="0"/>
        <v>60000</v>
      </c>
      <c r="K12" s="120">
        <f t="shared" si="0"/>
        <v>6552866</v>
      </c>
      <c r="L12" s="120">
        <f t="shared" si="0"/>
        <v>146922614</v>
      </c>
      <c r="M12" s="120">
        <f t="shared" si="0"/>
        <v>5447285</v>
      </c>
      <c r="N12" s="120">
        <f t="shared" si="0"/>
        <v>289021078</v>
      </c>
      <c r="O12" s="120">
        <f t="shared" si="0"/>
        <v>5520464</v>
      </c>
      <c r="P12" s="120">
        <f t="shared" si="0"/>
        <v>8700000</v>
      </c>
      <c r="Q12" s="120">
        <f t="shared" si="0"/>
        <v>525000</v>
      </c>
      <c r="R12" s="120">
        <f t="shared" si="0"/>
        <v>552715</v>
      </c>
      <c r="S12" s="120">
        <f t="shared" si="0"/>
        <v>15298179</v>
      </c>
      <c r="T12" s="120">
        <f t="shared" si="0"/>
        <v>10000</v>
      </c>
      <c r="U12" s="120">
        <f t="shared" si="0"/>
        <v>10000</v>
      </c>
      <c r="V12" s="120">
        <f t="shared" si="0"/>
        <v>1175140229</v>
      </c>
      <c r="W12" s="120">
        <f t="shared" si="0"/>
        <v>7849067</v>
      </c>
      <c r="X12" s="120">
        <f t="shared" si="0"/>
        <v>60000</v>
      </c>
      <c r="Y12" s="120">
        <f t="shared" si="0"/>
        <v>7152866</v>
      </c>
      <c r="Z12" s="120">
        <f t="shared" si="0"/>
        <v>155622614</v>
      </c>
      <c r="AA12" s="120">
        <f t="shared" si="0"/>
        <v>525000</v>
      </c>
      <c r="AB12" s="120">
        <f t="shared" si="0"/>
        <v>6000000</v>
      </c>
      <c r="AC12" s="120">
        <f t="shared" si="0"/>
        <v>0</v>
      </c>
      <c r="AD12" s="120">
        <f t="shared" si="0"/>
        <v>0</v>
      </c>
      <c r="AE12" s="121">
        <f t="shared" si="0"/>
        <v>1352349776</v>
      </c>
      <c r="AF12" s="33"/>
      <c r="AH12" s="35"/>
    </row>
    <row r="13" spans="1:34" s="34" customFormat="1" ht="51" customHeight="1" thickTop="1" thickBot="1" x14ac:dyDescent="0.3">
      <c r="A13" s="164" t="s">
        <v>123</v>
      </c>
      <c r="B13" s="165"/>
      <c r="C13" s="120">
        <f t="shared" ref="C13:AE13" si="1">C14+C25+C33</f>
        <v>1047420519</v>
      </c>
      <c r="D13" s="120">
        <f t="shared" si="1"/>
        <v>600000</v>
      </c>
      <c r="E13" s="120">
        <f t="shared" si="1"/>
        <v>0</v>
      </c>
      <c r="F13" s="120">
        <f t="shared" si="1"/>
        <v>0</v>
      </c>
      <c r="G13" s="120">
        <f t="shared" si="1"/>
        <v>1048020519</v>
      </c>
      <c r="H13" s="120">
        <f t="shared" si="1"/>
        <v>127719710</v>
      </c>
      <c r="I13" s="120">
        <f t="shared" si="1"/>
        <v>0</v>
      </c>
      <c r="J13" s="120">
        <f t="shared" si="1"/>
        <v>0</v>
      </c>
      <c r="K13" s="120">
        <f t="shared" si="1"/>
        <v>2778550</v>
      </c>
      <c r="L13" s="120">
        <f t="shared" si="1"/>
        <v>0</v>
      </c>
      <c r="M13" s="120">
        <f t="shared" si="1"/>
        <v>5447285</v>
      </c>
      <c r="N13" s="120">
        <f t="shared" si="1"/>
        <v>135945545</v>
      </c>
      <c r="O13" s="120">
        <f t="shared" si="1"/>
        <v>0</v>
      </c>
      <c r="P13" s="120">
        <f t="shared" si="1"/>
        <v>0</v>
      </c>
      <c r="Q13" s="120">
        <f t="shared" si="1"/>
        <v>0</v>
      </c>
      <c r="R13" s="120">
        <f t="shared" si="1"/>
        <v>552715</v>
      </c>
      <c r="S13" s="120">
        <f t="shared" si="1"/>
        <v>552715</v>
      </c>
      <c r="T13" s="120">
        <f t="shared" si="1"/>
        <v>0</v>
      </c>
      <c r="U13" s="120">
        <f t="shared" si="1"/>
        <v>0</v>
      </c>
      <c r="V13" s="120">
        <f t="shared" si="1"/>
        <v>1175140229</v>
      </c>
      <c r="W13" s="120">
        <f t="shared" si="1"/>
        <v>0</v>
      </c>
      <c r="X13" s="120">
        <f t="shared" si="1"/>
        <v>0</v>
      </c>
      <c r="Y13" s="120">
        <f t="shared" si="1"/>
        <v>3378550</v>
      </c>
      <c r="Z13" s="120">
        <f t="shared" si="1"/>
        <v>0</v>
      </c>
      <c r="AA13" s="120">
        <f t="shared" si="1"/>
        <v>0</v>
      </c>
      <c r="AB13" s="120">
        <f t="shared" si="1"/>
        <v>6000000</v>
      </c>
      <c r="AC13" s="120">
        <f t="shared" si="1"/>
        <v>0</v>
      </c>
      <c r="AD13" s="120">
        <f t="shared" si="1"/>
        <v>0</v>
      </c>
      <c r="AE13" s="121">
        <f t="shared" si="1"/>
        <v>1184518779</v>
      </c>
      <c r="AF13" s="33"/>
      <c r="AH13" s="35"/>
    </row>
    <row r="14" spans="1:34" s="34" customFormat="1" ht="36" customHeight="1" thickBot="1" x14ac:dyDescent="0.3">
      <c r="A14" s="144" t="s">
        <v>15</v>
      </c>
      <c r="B14" s="145"/>
      <c r="C14" s="36">
        <f t="shared" ref="C14:AE14" si="2">C15+C17</f>
        <v>747148919</v>
      </c>
      <c r="D14" s="36">
        <f t="shared" si="2"/>
        <v>600000</v>
      </c>
      <c r="E14" s="36">
        <f t="shared" si="2"/>
        <v>0</v>
      </c>
      <c r="F14" s="36">
        <f t="shared" si="2"/>
        <v>0</v>
      </c>
      <c r="G14" s="36">
        <f t="shared" si="2"/>
        <v>747748919</v>
      </c>
      <c r="H14" s="36">
        <f t="shared" si="2"/>
        <v>84540352</v>
      </c>
      <c r="I14" s="36">
        <f t="shared" si="2"/>
        <v>0</v>
      </c>
      <c r="J14" s="36">
        <f t="shared" si="2"/>
        <v>0</v>
      </c>
      <c r="K14" s="36">
        <f t="shared" si="2"/>
        <v>1778550</v>
      </c>
      <c r="L14" s="36">
        <f t="shared" si="2"/>
        <v>0</v>
      </c>
      <c r="M14" s="36">
        <f t="shared" si="2"/>
        <v>0</v>
      </c>
      <c r="N14" s="36">
        <f t="shared" si="2"/>
        <v>86318902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6">
        <f t="shared" si="2"/>
        <v>0</v>
      </c>
      <c r="S14" s="36">
        <f t="shared" si="2"/>
        <v>0</v>
      </c>
      <c r="T14" s="36">
        <f t="shared" si="2"/>
        <v>0</v>
      </c>
      <c r="U14" s="36">
        <f t="shared" si="2"/>
        <v>0</v>
      </c>
      <c r="V14" s="36">
        <f t="shared" si="2"/>
        <v>831689271</v>
      </c>
      <c r="W14" s="36">
        <f t="shared" si="2"/>
        <v>0</v>
      </c>
      <c r="X14" s="36">
        <f t="shared" si="2"/>
        <v>0</v>
      </c>
      <c r="Y14" s="36">
        <f t="shared" si="2"/>
        <v>2378550</v>
      </c>
      <c r="Z14" s="36">
        <f t="shared" si="2"/>
        <v>0</v>
      </c>
      <c r="AA14" s="36">
        <f t="shared" si="2"/>
        <v>0</v>
      </c>
      <c r="AB14" s="36">
        <f t="shared" si="2"/>
        <v>0</v>
      </c>
      <c r="AC14" s="36">
        <f t="shared" si="2"/>
        <v>0</v>
      </c>
      <c r="AD14" s="36">
        <f t="shared" si="2"/>
        <v>0</v>
      </c>
      <c r="AE14" s="37">
        <f t="shared" si="2"/>
        <v>834067821</v>
      </c>
      <c r="AF14" s="33"/>
      <c r="AH14" s="35"/>
    </row>
    <row r="15" spans="1:34" s="34" customFormat="1" ht="33" customHeight="1" x14ac:dyDescent="0.25">
      <c r="A15" s="146" t="s">
        <v>18</v>
      </c>
      <c r="B15" s="147"/>
      <c r="C15" s="38">
        <f t="shared" ref="C15:AE15" si="3">SUM(C16:C16)</f>
        <v>1471363</v>
      </c>
      <c r="D15" s="38">
        <f t="shared" si="3"/>
        <v>0</v>
      </c>
      <c r="E15" s="38">
        <f t="shared" si="3"/>
        <v>0</v>
      </c>
      <c r="F15" s="38">
        <f t="shared" si="3"/>
        <v>0</v>
      </c>
      <c r="G15" s="38">
        <f t="shared" si="3"/>
        <v>1471363</v>
      </c>
      <c r="H15" s="38">
        <f t="shared" si="3"/>
        <v>667204</v>
      </c>
      <c r="I15" s="38">
        <f t="shared" si="3"/>
        <v>0</v>
      </c>
      <c r="J15" s="38">
        <f t="shared" si="3"/>
        <v>0</v>
      </c>
      <c r="K15" s="38">
        <f t="shared" si="3"/>
        <v>0</v>
      </c>
      <c r="L15" s="38">
        <f t="shared" si="3"/>
        <v>0</v>
      </c>
      <c r="M15" s="38">
        <f t="shared" si="3"/>
        <v>0</v>
      </c>
      <c r="N15" s="38">
        <f t="shared" si="3"/>
        <v>667204</v>
      </c>
      <c r="O15" s="38">
        <f t="shared" si="3"/>
        <v>0</v>
      </c>
      <c r="P15" s="38">
        <f t="shared" si="3"/>
        <v>0</v>
      </c>
      <c r="Q15" s="38">
        <f t="shared" si="3"/>
        <v>0</v>
      </c>
      <c r="R15" s="38">
        <f t="shared" si="3"/>
        <v>0</v>
      </c>
      <c r="S15" s="38">
        <f t="shared" si="3"/>
        <v>0</v>
      </c>
      <c r="T15" s="38">
        <f t="shared" si="3"/>
        <v>0</v>
      </c>
      <c r="U15" s="38">
        <f t="shared" si="3"/>
        <v>0</v>
      </c>
      <c r="V15" s="38">
        <f t="shared" si="3"/>
        <v>2138567</v>
      </c>
      <c r="W15" s="38">
        <f t="shared" si="3"/>
        <v>0</v>
      </c>
      <c r="X15" s="38">
        <f t="shared" si="3"/>
        <v>0</v>
      </c>
      <c r="Y15" s="38">
        <f t="shared" si="3"/>
        <v>0</v>
      </c>
      <c r="Z15" s="38">
        <f t="shared" si="3"/>
        <v>0</v>
      </c>
      <c r="AA15" s="38">
        <f t="shared" si="3"/>
        <v>0</v>
      </c>
      <c r="AB15" s="38">
        <f t="shared" si="3"/>
        <v>0</v>
      </c>
      <c r="AC15" s="38">
        <f t="shared" si="3"/>
        <v>0</v>
      </c>
      <c r="AD15" s="38">
        <f t="shared" si="3"/>
        <v>0</v>
      </c>
      <c r="AE15" s="39">
        <f t="shared" si="3"/>
        <v>2138567</v>
      </c>
      <c r="AF15" s="33"/>
      <c r="AH15" s="35"/>
    </row>
    <row r="16" spans="1:34" s="47" customFormat="1" ht="57" customHeight="1" x14ac:dyDescent="0.35">
      <c r="A16" s="40" t="s">
        <v>19</v>
      </c>
      <c r="B16" s="41" t="s">
        <v>62</v>
      </c>
      <c r="C16" s="42">
        <v>1471363</v>
      </c>
      <c r="D16" s="42">
        <v>0</v>
      </c>
      <c r="E16" s="42">
        <v>0</v>
      </c>
      <c r="F16" s="42">
        <v>0</v>
      </c>
      <c r="G16" s="43">
        <f t="shared" ref="G16" si="4">SUM(C16:F16)</f>
        <v>1471363</v>
      </c>
      <c r="H16" s="42">
        <v>667204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4">
        <f>SUM(H16:M16)</f>
        <v>667204</v>
      </c>
      <c r="O16" s="42">
        <v>0</v>
      </c>
      <c r="P16" s="42">
        <v>0</v>
      </c>
      <c r="Q16" s="42">
        <v>0</v>
      </c>
      <c r="R16" s="42">
        <v>0</v>
      </c>
      <c r="S16" s="44">
        <f>SUM(O16:R16)</f>
        <v>0</v>
      </c>
      <c r="T16" s="42">
        <v>0</v>
      </c>
      <c r="U16" s="44">
        <f t="shared" ref="U16" si="5">T16</f>
        <v>0</v>
      </c>
      <c r="V16" s="44">
        <f>C16+H16</f>
        <v>2138567</v>
      </c>
      <c r="W16" s="44">
        <f>I16+O16+T16</f>
        <v>0</v>
      </c>
      <c r="X16" s="44">
        <f>J16</f>
        <v>0</v>
      </c>
      <c r="Y16" s="44">
        <f t="shared" ref="Y16" si="6">D16+K16</f>
        <v>0</v>
      </c>
      <c r="Z16" s="44">
        <f>L16+P16</f>
        <v>0</v>
      </c>
      <c r="AA16" s="44">
        <f t="shared" ref="AA16" si="7">Q16</f>
        <v>0</v>
      </c>
      <c r="AB16" s="44">
        <f>M16+R16</f>
        <v>0</v>
      </c>
      <c r="AC16" s="44">
        <f t="shared" ref="AC16:AD16" si="8">E16</f>
        <v>0</v>
      </c>
      <c r="AD16" s="44">
        <f t="shared" si="8"/>
        <v>0</v>
      </c>
      <c r="AE16" s="45">
        <f t="shared" ref="AE16" si="9">SUM(V16:AD16)</f>
        <v>2138567</v>
      </c>
      <c r="AF16" s="46"/>
    </row>
    <row r="17" spans="1:34" s="48" customFormat="1" ht="33" customHeight="1" x14ac:dyDescent="0.25">
      <c r="A17" s="148" t="s">
        <v>20</v>
      </c>
      <c r="B17" s="149"/>
      <c r="C17" s="50">
        <f>SUM(C18:C24)</f>
        <v>745677556</v>
      </c>
      <c r="D17" s="50">
        <f t="shared" ref="D17:AE17" si="10">SUM(D18:D24)</f>
        <v>600000</v>
      </c>
      <c r="E17" s="50">
        <f t="shared" si="10"/>
        <v>0</v>
      </c>
      <c r="F17" s="50">
        <f t="shared" si="10"/>
        <v>0</v>
      </c>
      <c r="G17" s="50">
        <f t="shared" si="10"/>
        <v>746277556</v>
      </c>
      <c r="H17" s="50">
        <f t="shared" si="10"/>
        <v>83873148</v>
      </c>
      <c r="I17" s="50">
        <f t="shared" si="10"/>
        <v>0</v>
      </c>
      <c r="J17" s="50">
        <f t="shared" si="10"/>
        <v>0</v>
      </c>
      <c r="K17" s="50">
        <f t="shared" si="10"/>
        <v>1778550</v>
      </c>
      <c r="L17" s="50">
        <f t="shared" si="10"/>
        <v>0</v>
      </c>
      <c r="M17" s="50">
        <f t="shared" si="10"/>
        <v>0</v>
      </c>
      <c r="N17" s="50">
        <f t="shared" si="10"/>
        <v>85651698</v>
      </c>
      <c r="O17" s="50">
        <f t="shared" si="10"/>
        <v>0</v>
      </c>
      <c r="P17" s="50">
        <f t="shared" si="10"/>
        <v>0</v>
      </c>
      <c r="Q17" s="50">
        <f t="shared" si="10"/>
        <v>0</v>
      </c>
      <c r="R17" s="50">
        <f t="shared" si="10"/>
        <v>0</v>
      </c>
      <c r="S17" s="50">
        <f t="shared" si="10"/>
        <v>0</v>
      </c>
      <c r="T17" s="50">
        <f t="shared" si="10"/>
        <v>0</v>
      </c>
      <c r="U17" s="50">
        <f t="shared" si="10"/>
        <v>0</v>
      </c>
      <c r="V17" s="50">
        <f t="shared" si="10"/>
        <v>829550704</v>
      </c>
      <c r="W17" s="50">
        <f t="shared" si="10"/>
        <v>0</v>
      </c>
      <c r="X17" s="50">
        <f t="shared" si="10"/>
        <v>0</v>
      </c>
      <c r="Y17" s="50">
        <f t="shared" si="10"/>
        <v>2378550</v>
      </c>
      <c r="Z17" s="50">
        <f t="shared" si="10"/>
        <v>0</v>
      </c>
      <c r="AA17" s="50">
        <f t="shared" si="10"/>
        <v>0</v>
      </c>
      <c r="AB17" s="50">
        <f t="shared" si="10"/>
        <v>0</v>
      </c>
      <c r="AC17" s="50">
        <f t="shared" si="10"/>
        <v>0</v>
      </c>
      <c r="AD17" s="50">
        <f t="shared" si="10"/>
        <v>0</v>
      </c>
      <c r="AE17" s="51">
        <f t="shared" si="10"/>
        <v>831929254</v>
      </c>
    </row>
    <row r="18" spans="1:34" s="49" customFormat="1" ht="57" customHeight="1" x14ac:dyDescent="0.35">
      <c r="A18" s="40" t="s">
        <v>19</v>
      </c>
      <c r="B18" s="52" t="s">
        <v>64</v>
      </c>
      <c r="C18" s="42">
        <v>529032136</v>
      </c>
      <c r="D18" s="42">
        <v>300000</v>
      </c>
      <c r="E18" s="42">
        <v>0</v>
      </c>
      <c r="F18" s="42">
        <v>0</v>
      </c>
      <c r="G18" s="44">
        <f t="shared" ref="G18:G24" si="11">SUM(C18:F18)</f>
        <v>529332136</v>
      </c>
      <c r="H18" s="42">
        <v>1480000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4">
        <f t="shared" ref="N18:N24" si="12">SUM(H18:M18)</f>
        <v>1480000</v>
      </c>
      <c r="O18" s="42">
        <v>0</v>
      </c>
      <c r="P18" s="53">
        <v>0</v>
      </c>
      <c r="Q18" s="42">
        <v>0</v>
      </c>
      <c r="R18" s="42">
        <v>0</v>
      </c>
      <c r="S18" s="44">
        <f t="shared" ref="S18:S24" si="13">SUM(O18:R18)</f>
        <v>0</v>
      </c>
      <c r="T18" s="42">
        <v>0</v>
      </c>
      <c r="U18" s="44">
        <f t="shared" ref="U18:U24" si="14">T18</f>
        <v>0</v>
      </c>
      <c r="V18" s="44">
        <f t="shared" ref="V18:V24" si="15">C18+H18</f>
        <v>530512136</v>
      </c>
      <c r="W18" s="44">
        <f t="shared" ref="W18:W24" si="16">I18+O18+T18</f>
        <v>0</v>
      </c>
      <c r="X18" s="44">
        <f t="shared" ref="X18:X24" si="17">J18</f>
        <v>0</v>
      </c>
      <c r="Y18" s="44">
        <f t="shared" ref="Y18:Y24" si="18">D18+K18</f>
        <v>300000</v>
      </c>
      <c r="Z18" s="44">
        <f t="shared" ref="Z18:Z24" si="19">L18+P18</f>
        <v>0</v>
      </c>
      <c r="AA18" s="44">
        <f t="shared" ref="AA18:AA24" si="20">Q18</f>
        <v>0</v>
      </c>
      <c r="AB18" s="44">
        <f t="shared" ref="AB18:AB24" si="21">M18+R18</f>
        <v>0</v>
      </c>
      <c r="AC18" s="44">
        <f t="shared" ref="AC18:AD24" si="22">E18</f>
        <v>0</v>
      </c>
      <c r="AD18" s="44">
        <f t="shared" si="22"/>
        <v>0</v>
      </c>
      <c r="AE18" s="45">
        <f t="shared" ref="AE18:AE24" si="23">SUM(V18:AD18)</f>
        <v>530812136</v>
      </c>
      <c r="AF18" s="46"/>
    </row>
    <row r="19" spans="1:34" s="49" customFormat="1" ht="45" customHeight="1" x14ac:dyDescent="0.35">
      <c r="A19" s="40" t="s">
        <v>21</v>
      </c>
      <c r="B19" s="54" t="s">
        <v>66</v>
      </c>
      <c r="C19" s="53">
        <v>213642711</v>
      </c>
      <c r="D19" s="53">
        <v>300000</v>
      </c>
      <c r="E19" s="53">
        <v>0</v>
      </c>
      <c r="F19" s="53">
        <v>0</v>
      </c>
      <c r="G19" s="43">
        <f t="shared" si="11"/>
        <v>213942711</v>
      </c>
      <c r="H19" s="53">
        <v>200000</v>
      </c>
      <c r="I19" s="53">
        <v>0</v>
      </c>
      <c r="J19" s="53">
        <v>0</v>
      </c>
      <c r="K19" s="42">
        <v>0</v>
      </c>
      <c r="L19" s="42">
        <v>0</v>
      </c>
      <c r="M19" s="42">
        <v>0</v>
      </c>
      <c r="N19" s="44">
        <f t="shared" si="12"/>
        <v>200000</v>
      </c>
      <c r="O19" s="42">
        <v>0</v>
      </c>
      <c r="P19" s="53">
        <v>0</v>
      </c>
      <c r="Q19" s="42">
        <v>0</v>
      </c>
      <c r="R19" s="42">
        <v>0</v>
      </c>
      <c r="S19" s="44">
        <f t="shared" si="13"/>
        <v>0</v>
      </c>
      <c r="T19" s="53">
        <v>0</v>
      </c>
      <c r="U19" s="44">
        <f t="shared" si="14"/>
        <v>0</v>
      </c>
      <c r="V19" s="44">
        <f t="shared" si="15"/>
        <v>213842711</v>
      </c>
      <c r="W19" s="44">
        <f t="shared" si="16"/>
        <v>0</v>
      </c>
      <c r="X19" s="44">
        <f t="shared" si="17"/>
        <v>0</v>
      </c>
      <c r="Y19" s="44">
        <f t="shared" si="18"/>
        <v>300000</v>
      </c>
      <c r="Z19" s="44">
        <f t="shared" si="19"/>
        <v>0</v>
      </c>
      <c r="AA19" s="44">
        <f t="shared" si="20"/>
        <v>0</v>
      </c>
      <c r="AB19" s="44">
        <f t="shared" si="21"/>
        <v>0</v>
      </c>
      <c r="AC19" s="44">
        <f t="shared" si="22"/>
        <v>0</v>
      </c>
      <c r="AD19" s="44">
        <f t="shared" si="22"/>
        <v>0</v>
      </c>
      <c r="AE19" s="45">
        <f t="shared" si="23"/>
        <v>214142711</v>
      </c>
      <c r="AF19" s="46"/>
    </row>
    <row r="20" spans="1:34" s="49" customFormat="1" ht="57" customHeight="1" x14ac:dyDescent="0.35">
      <c r="A20" s="40" t="s">
        <v>22</v>
      </c>
      <c r="B20" s="54" t="s">
        <v>67</v>
      </c>
      <c r="C20" s="53">
        <v>3002709</v>
      </c>
      <c r="D20" s="53">
        <v>0</v>
      </c>
      <c r="E20" s="53">
        <v>0</v>
      </c>
      <c r="F20" s="53">
        <v>0</v>
      </c>
      <c r="G20" s="43">
        <f t="shared" si="11"/>
        <v>3002709</v>
      </c>
      <c r="H20" s="53">
        <v>6000</v>
      </c>
      <c r="I20" s="53">
        <v>0</v>
      </c>
      <c r="J20" s="53">
        <v>0</v>
      </c>
      <c r="K20" s="42">
        <v>0</v>
      </c>
      <c r="L20" s="42">
        <v>0</v>
      </c>
      <c r="M20" s="42">
        <v>0</v>
      </c>
      <c r="N20" s="44">
        <f t="shared" si="12"/>
        <v>6000</v>
      </c>
      <c r="O20" s="42">
        <v>0</v>
      </c>
      <c r="P20" s="53">
        <v>0</v>
      </c>
      <c r="Q20" s="42">
        <v>0</v>
      </c>
      <c r="R20" s="42">
        <v>0</v>
      </c>
      <c r="S20" s="44">
        <f t="shared" si="13"/>
        <v>0</v>
      </c>
      <c r="T20" s="53">
        <v>0</v>
      </c>
      <c r="U20" s="44">
        <f t="shared" si="14"/>
        <v>0</v>
      </c>
      <c r="V20" s="44">
        <f t="shared" si="15"/>
        <v>3008709</v>
      </c>
      <c r="W20" s="44">
        <f t="shared" si="16"/>
        <v>0</v>
      </c>
      <c r="X20" s="44">
        <f t="shared" si="17"/>
        <v>0</v>
      </c>
      <c r="Y20" s="44">
        <f t="shared" si="18"/>
        <v>0</v>
      </c>
      <c r="Z20" s="44">
        <f t="shared" si="19"/>
        <v>0</v>
      </c>
      <c r="AA20" s="44">
        <f t="shared" si="20"/>
        <v>0</v>
      </c>
      <c r="AB20" s="44">
        <f t="shared" si="21"/>
        <v>0</v>
      </c>
      <c r="AC20" s="44">
        <f t="shared" si="22"/>
        <v>0</v>
      </c>
      <c r="AD20" s="44">
        <f t="shared" si="22"/>
        <v>0</v>
      </c>
      <c r="AE20" s="45">
        <f t="shared" si="23"/>
        <v>3008709</v>
      </c>
      <c r="AF20" s="46"/>
    </row>
    <row r="21" spans="1:34" s="49" customFormat="1" ht="45" customHeight="1" x14ac:dyDescent="0.35">
      <c r="A21" s="40" t="s">
        <v>24</v>
      </c>
      <c r="B21" s="54" t="s">
        <v>70</v>
      </c>
      <c r="C21" s="53">
        <v>0</v>
      </c>
      <c r="D21" s="53">
        <v>0</v>
      </c>
      <c r="E21" s="53">
        <v>0</v>
      </c>
      <c r="F21" s="53">
        <v>0</v>
      </c>
      <c r="G21" s="43">
        <f t="shared" si="11"/>
        <v>0</v>
      </c>
      <c r="H21" s="53">
        <v>9181007</v>
      </c>
      <c r="I21" s="53">
        <v>0</v>
      </c>
      <c r="J21" s="53">
        <v>0</v>
      </c>
      <c r="K21" s="42">
        <v>1778550</v>
      </c>
      <c r="L21" s="42">
        <v>0</v>
      </c>
      <c r="M21" s="42">
        <v>0</v>
      </c>
      <c r="N21" s="44">
        <f t="shared" si="12"/>
        <v>10959557</v>
      </c>
      <c r="O21" s="42">
        <v>0</v>
      </c>
      <c r="P21" s="53">
        <v>0</v>
      </c>
      <c r="Q21" s="42">
        <v>0</v>
      </c>
      <c r="R21" s="42">
        <v>0</v>
      </c>
      <c r="S21" s="44">
        <f t="shared" si="13"/>
        <v>0</v>
      </c>
      <c r="T21" s="53">
        <v>0</v>
      </c>
      <c r="U21" s="44">
        <f t="shared" si="14"/>
        <v>0</v>
      </c>
      <c r="V21" s="44">
        <f t="shared" si="15"/>
        <v>9181007</v>
      </c>
      <c r="W21" s="44">
        <f t="shared" si="16"/>
        <v>0</v>
      </c>
      <c r="X21" s="44">
        <f t="shared" si="17"/>
        <v>0</v>
      </c>
      <c r="Y21" s="44">
        <f t="shared" si="18"/>
        <v>1778550</v>
      </c>
      <c r="Z21" s="44">
        <f t="shared" si="19"/>
        <v>0</v>
      </c>
      <c r="AA21" s="44">
        <f t="shared" si="20"/>
        <v>0</v>
      </c>
      <c r="AB21" s="44">
        <f t="shared" si="21"/>
        <v>0</v>
      </c>
      <c r="AC21" s="44">
        <f t="shared" si="22"/>
        <v>0</v>
      </c>
      <c r="AD21" s="44">
        <f t="shared" si="22"/>
        <v>0</v>
      </c>
      <c r="AE21" s="45">
        <f t="shared" si="23"/>
        <v>10959557</v>
      </c>
      <c r="AF21" s="46"/>
    </row>
    <row r="22" spans="1:34" s="49" customFormat="1" ht="45" customHeight="1" x14ac:dyDescent="0.35">
      <c r="A22" s="40" t="s">
        <v>25</v>
      </c>
      <c r="B22" s="54" t="s">
        <v>72</v>
      </c>
      <c r="C22" s="53">
        <v>0</v>
      </c>
      <c r="D22" s="53">
        <v>0</v>
      </c>
      <c r="E22" s="53">
        <v>0</v>
      </c>
      <c r="F22" s="53">
        <v>0</v>
      </c>
      <c r="G22" s="43">
        <f t="shared" si="11"/>
        <v>0</v>
      </c>
      <c r="H22" s="53">
        <v>50957164</v>
      </c>
      <c r="I22" s="53">
        <v>0</v>
      </c>
      <c r="J22" s="53">
        <v>0</v>
      </c>
      <c r="K22" s="42">
        <v>0</v>
      </c>
      <c r="L22" s="42">
        <v>0</v>
      </c>
      <c r="M22" s="42">
        <v>0</v>
      </c>
      <c r="N22" s="44">
        <f t="shared" si="12"/>
        <v>50957164</v>
      </c>
      <c r="O22" s="42">
        <v>0</v>
      </c>
      <c r="P22" s="53">
        <v>0</v>
      </c>
      <c r="Q22" s="42">
        <v>0</v>
      </c>
      <c r="R22" s="42">
        <v>0</v>
      </c>
      <c r="S22" s="44">
        <f t="shared" si="13"/>
        <v>0</v>
      </c>
      <c r="T22" s="42">
        <v>0</v>
      </c>
      <c r="U22" s="44">
        <f t="shared" si="14"/>
        <v>0</v>
      </c>
      <c r="V22" s="44">
        <f t="shared" si="15"/>
        <v>50957164</v>
      </c>
      <c r="W22" s="44">
        <f t="shared" si="16"/>
        <v>0</v>
      </c>
      <c r="X22" s="44">
        <f t="shared" si="17"/>
        <v>0</v>
      </c>
      <c r="Y22" s="44">
        <f t="shared" si="18"/>
        <v>0</v>
      </c>
      <c r="Z22" s="44">
        <f t="shared" si="19"/>
        <v>0</v>
      </c>
      <c r="AA22" s="44">
        <f t="shared" si="20"/>
        <v>0</v>
      </c>
      <c r="AB22" s="44">
        <f t="shared" si="21"/>
        <v>0</v>
      </c>
      <c r="AC22" s="44">
        <f t="shared" si="22"/>
        <v>0</v>
      </c>
      <c r="AD22" s="44">
        <f t="shared" si="22"/>
        <v>0</v>
      </c>
      <c r="AE22" s="45">
        <f t="shared" si="23"/>
        <v>50957164</v>
      </c>
      <c r="AF22" s="46"/>
    </row>
    <row r="23" spans="1:34" s="49" customFormat="1" ht="45" customHeight="1" x14ac:dyDescent="0.35">
      <c r="A23" s="40" t="s">
        <v>26</v>
      </c>
      <c r="B23" s="54" t="s">
        <v>74</v>
      </c>
      <c r="C23" s="53">
        <v>0</v>
      </c>
      <c r="D23" s="53">
        <v>0</v>
      </c>
      <c r="E23" s="53">
        <v>0</v>
      </c>
      <c r="F23" s="53">
        <v>0</v>
      </c>
      <c r="G23" s="43">
        <f t="shared" si="11"/>
        <v>0</v>
      </c>
      <c r="H23" s="53">
        <v>4802086</v>
      </c>
      <c r="I23" s="53">
        <v>0</v>
      </c>
      <c r="J23" s="53">
        <v>0</v>
      </c>
      <c r="K23" s="42">
        <v>0</v>
      </c>
      <c r="L23" s="42">
        <v>0</v>
      </c>
      <c r="M23" s="42">
        <v>0</v>
      </c>
      <c r="N23" s="44">
        <f t="shared" si="12"/>
        <v>4802086</v>
      </c>
      <c r="O23" s="42">
        <v>0</v>
      </c>
      <c r="P23" s="53">
        <v>0</v>
      </c>
      <c r="Q23" s="42">
        <v>0</v>
      </c>
      <c r="R23" s="42">
        <v>0</v>
      </c>
      <c r="S23" s="44">
        <f t="shared" si="13"/>
        <v>0</v>
      </c>
      <c r="T23" s="42">
        <v>0</v>
      </c>
      <c r="U23" s="44">
        <f t="shared" si="14"/>
        <v>0</v>
      </c>
      <c r="V23" s="44">
        <f t="shared" si="15"/>
        <v>4802086</v>
      </c>
      <c r="W23" s="44">
        <f t="shared" si="16"/>
        <v>0</v>
      </c>
      <c r="X23" s="44">
        <f t="shared" si="17"/>
        <v>0</v>
      </c>
      <c r="Y23" s="44">
        <f t="shared" si="18"/>
        <v>0</v>
      </c>
      <c r="Z23" s="44">
        <f t="shared" si="19"/>
        <v>0</v>
      </c>
      <c r="AA23" s="44">
        <f t="shared" si="20"/>
        <v>0</v>
      </c>
      <c r="AB23" s="44">
        <f t="shared" si="21"/>
        <v>0</v>
      </c>
      <c r="AC23" s="44">
        <f t="shared" si="22"/>
        <v>0</v>
      </c>
      <c r="AD23" s="44">
        <f t="shared" si="22"/>
        <v>0</v>
      </c>
      <c r="AE23" s="45">
        <f t="shared" si="23"/>
        <v>4802086</v>
      </c>
      <c r="AF23" s="46"/>
    </row>
    <row r="24" spans="1:34" s="49" customFormat="1" ht="33" customHeight="1" thickBot="1" x14ac:dyDescent="0.4">
      <c r="A24" s="40" t="s">
        <v>42</v>
      </c>
      <c r="B24" s="54" t="s">
        <v>23</v>
      </c>
      <c r="C24" s="53">
        <v>0</v>
      </c>
      <c r="D24" s="53">
        <v>0</v>
      </c>
      <c r="E24" s="53">
        <v>0</v>
      </c>
      <c r="F24" s="53">
        <v>0</v>
      </c>
      <c r="G24" s="43">
        <f t="shared" si="11"/>
        <v>0</v>
      </c>
      <c r="H24" s="53">
        <v>17246891</v>
      </c>
      <c r="I24" s="53">
        <v>0</v>
      </c>
      <c r="J24" s="53">
        <v>0</v>
      </c>
      <c r="K24" s="42">
        <v>0</v>
      </c>
      <c r="L24" s="42">
        <v>0</v>
      </c>
      <c r="M24" s="42">
        <v>0</v>
      </c>
      <c r="N24" s="44">
        <f t="shared" si="12"/>
        <v>17246891</v>
      </c>
      <c r="O24" s="42">
        <v>0</v>
      </c>
      <c r="P24" s="53">
        <v>0</v>
      </c>
      <c r="Q24" s="42">
        <v>0</v>
      </c>
      <c r="R24" s="42">
        <v>0</v>
      </c>
      <c r="S24" s="44">
        <f t="shared" si="13"/>
        <v>0</v>
      </c>
      <c r="T24" s="42">
        <v>0</v>
      </c>
      <c r="U24" s="44">
        <f t="shared" si="14"/>
        <v>0</v>
      </c>
      <c r="V24" s="44">
        <f t="shared" si="15"/>
        <v>17246891</v>
      </c>
      <c r="W24" s="44">
        <f t="shared" si="16"/>
        <v>0</v>
      </c>
      <c r="X24" s="44">
        <f t="shared" si="17"/>
        <v>0</v>
      </c>
      <c r="Y24" s="44">
        <f t="shared" si="18"/>
        <v>0</v>
      </c>
      <c r="Z24" s="44">
        <f t="shared" si="19"/>
        <v>0</v>
      </c>
      <c r="AA24" s="44">
        <f t="shared" si="20"/>
        <v>0</v>
      </c>
      <c r="AB24" s="44">
        <f t="shared" si="21"/>
        <v>0</v>
      </c>
      <c r="AC24" s="44">
        <f t="shared" si="22"/>
        <v>0</v>
      </c>
      <c r="AD24" s="44">
        <f t="shared" si="22"/>
        <v>0</v>
      </c>
      <c r="AE24" s="45">
        <f t="shared" si="23"/>
        <v>17246891</v>
      </c>
      <c r="AF24" s="46"/>
    </row>
    <row r="25" spans="1:34" s="34" customFormat="1" ht="36" customHeight="1" thickBot="1" x14ac:dyDescent="0.3">
      <c r="A25" s="144" t="s">
        <v>16</v>
      </c>
      <c r="B25" s="145"/>
      <c r="C25" s="36">
        <f>C26</f>
        <v>106540356</v>
      </c>
      <c r="D25" s="36">
        <f t="shared" ref="D25:AE25" si="24">D26</f>
        <v>0</v>
      </c>
      <c r="E25" s="36">
        <f t="shared" si="24"/>
        <v>0</v>
      </c>
      <c r="F25" s="36">
        <f t="shared" si="24"/>
        <v>0</v>
      </c>
      <c r="G25" s="36">
        <f t="shared" si="24"/>
        <v>106540356</v>
      </c>
      <c r="H25" s="36">
        <f t="shared" si="24"/>
        <v>7985477</v>
      </c>
      <c r="I25" s="36">
        <f t="shared" si="24"/>
        <v>0</v>
      </c>
      <c r="J25" s="36">
        <f t="shared" si="24"/>
        <v>0</v>
      </c>
      <c r="K25" s="36">
        <f t="shared" si="24"/>
        <v>0</v>
      </c>
      <c r="L25" s="36">
        <f t="shared" si="24"/>
        <v>0</v>
      </c>
      <c r="M25" s="36">
        <f t="shared" si="24"/>
        <v>0</v>
      </c>
      <c r="N25" s="36">
        <f t="shared" si="24"/>
        <v>7985477</v>
      </c>
      <c r="O25" s="36">
        <f t="shared" si="24"/>
        <v>0</v>
      </c>
      <c r="P25" s="36">
        <f t="shared" si="24"/>
        <v>0</v>
      </c>
      <c r="Q25" s="36">
        <f t="shared" si="24"/>
        <v>0</v>
      </c>
      <c r="R25" s="36">
        <f t="shared" si="24"/>
        <v>0</v>
      </c>
      <c r="S25" s="36">
        <f t="shared" si="24"/>
        <v>0</v>
      </c>
      <c r="T25" s="36">
        <f t="shared" si="24"/>
        <v>0</v>
      </c>
      <c r="U25" s="36">
        <f t="shared" si="24"/>
        <v>0</v>
      </c>
      <c r="V25" s="36">
        <f t="shared" si="24"/>
        <v>114525833</v>
      </c>
      <c r="W25" s="36">
        <f t="shared" si="24"/>
        <v>0</v>
      </c>
      <c r="X25" s="36">
        <f t="shared" si="24"/>
        <v>0</v>
      </c>
      <c r="Y25" s="36">
        <f t="shared" si="24"/>
        <v>0</v>
      </c>
      <c r="Z25" s="36">
        <f t="shared" si="24"/>
        <v>0</v>
      </c>
      <c r="AA25" s="36">
        <f t="shared" si="24"/>
        <v>0</v>
      </c>
      <c r="AB25" s="36">
        <f t="shared" si="24"/>
        <v>0</v>
      </c>
      <c r="AC25" s="36">
        <f t="shared" si="24"/>
        <v>0</v>
      </c>
      <c r="AD25" s="36">
        <f t="shared" si="24"/>
        <v>0</v>
      </c>
      <c r="AE25" s="37">
        <f t="shared" si="24"/>
        <v>114525833</v>
      </c>
      <c r="AF25" s="33"/>
      <c r="AH25" s="35"/>
    </row>
    <row r="26" spans="1:34" s="48" customFormat="1" ht="33" customHeight="1" x14ac:dyDescent="0.25">
      <c r="A26" s="150" t="s">
        <v>20</v>
      </c>
      <c r="B26" s="151"/>
      <c r="C26" s="50">
        <f t="shared" ref="C26:AE26" si="25">SUM(C27:C32)</f>
        <v>106540356</v>
      </c>
      <c r="D26" s="50">
        <f t="shared" si="25"/>
        <v>0</v>
      </c>
      <c r="E26" s="50">
        <f t="shared" si="25"/>
        <v>0</v>
      </c>
      <c r="F26" s="50">
        <f t="shared" si="25"/>
        <v>0</v>
      </c>
      <c r="G26" s="50">
        <f t="shared" si="25"/>
        <v>106540356</v>
      </c>
      <c r="H26" s="50">
        <f t="shared" si="25"/>
        <v>7985477</v>
      </c>
      <c r="I26" s="50">
        <f t="shared" si="25"/>
        <v>0</v>
      </c>
      <c r="J26" s="50">
        <f t="shared" si="25"/>
        <v>0</v>
      </c>
      <c r="K26" s="50">
        <f t="shared" si="25"/>
        <v>0</v>
      </c>
      <c r="L26" s="50">
        <f t="shared" si="25"/>
        <v>0</v>
      </c>
      <c r="M26" s="50">
        <f t="shared" si="25"/>
        <v>0</v>
      </c>
      <c r="N26" s="50">
        <f t="shared" si="25"/>
        <v>7985477</v>
      </c>
      <c r="O26" s="50">
        <f t="shared" si="25"/>
        <v>0</v>
      </c>
      <c r="P26" s="50">
        <f t="shared" si="25"/>
        <v>0</v>
      </c>
      <c r="Q26" s="50">
        <f t="shared" si="25"/>
        <v>0</v>
      </c>
      <c r="R26" s="50">
        <f t="shared" si="25"/>
        <v>0</v>
      </c>
      <c r="S26" s="50">
        <f t="shared" si="25"/>
        <v>0</v>
      </c>
      <c r="T26" s="50">
        <f t="shared" si="25"/>
        <v>0</v>
      </c>
      <c r="U26" s="50">
        <f t="shared" si="25"/>
        <v>0</v>
      </c>
      <c r="V26" s="50">
        <f t="shared" si="25"/>
        <v>114525833</v>
      </c>
      <c r="W26" s="50">
        <f t="shared" si="25"/>
        <v>0</v>
      </c>
      <c r="X26" s="50">
        <f t="shared" si="25"/>
        <v>0</v>
      </c>
      <c r="Y26" s="50">
        <f t="shared" si="25"/>
        <v>0</v>
      </c>
      <c r="Z26" s="50">
        <f t="shared" si="25"/>
        <v>0</v>
      </c>
      <c r="AA26" s="50">
        <f t="shared" si="25"/>
        <v>0</v>
      </c>
      <c r="AB26" s="50">
        <f t="shared" si="25"/>
        <v>0</v>
      </c>
      <c r="AC26" s="50">
        <f t="shared" si="25"/>
        <v>0</v>
      </c>
      <c r="AD26" s="50">
        <f t="shared" si="25"/>
        <v>0</v>
      </c>
      <c r="AE26" s="51">
        <f t="shared" si="25"/>
        <v>114525833</v>
      </c>
    </row>
    <row r="27" spans="1:34" s="49" customFormat="1" ht="57" customHeight="1" x14ac:dyDescent="0.35">
      <c r="A27" s="56" t="s">
        <v>19</v>
      </c>
      <c r="B27" s="54" t="s">
        <v>83</v>
      </c>
      <c r="C27" s="53">
        <v>82584669</v>
      </c>
      <c r="D27" s="53">
        <v>0</v>
      </c>
      <c r="E27" s="53">
        <v>0</v>
      </c>
      <c r="F27" s="53">
        <v>0</v>
      </c>
      <c r="G27" s="43">
        <f t="shared" ref="G27:G32" si="26">SUM(C27:F27)</f>
        <v>82584669</v>
      </c>
      <c r="H27" s="53">
        <v>610000</v>
      </c>
      <c r="I27" s="53">
        <v>0</v>
      </c>
      <c r="J27" s="53">
        <v>0</v>
      </c>
      <c r="K27" s="53">
        <v>0</v>
      </c>
      <c r="L27" s="53">
        <v>0</v>
      </c>
      <c r="M27" s="42">
        <v>0</v>
      </c>
      <c r="N27" s="44">
        <f t="shared" ref="N27:N31" si="27">SUM(H27:M27)</f>
        <v>610000</v>
      </c>
      <c r="O27" s="53">
        <v>0</v>
      </c>
      <c r="P27" s="53">
        <v>0</v>
      </c>
      <c r="Q27" s="42">
        <v>0</v>
      </c>
      <c r="R27" s="42">
        <v>0</v>
      </c>
      <c r="S27" s="44">
        <f>SUM(O27:R27)</f>
        <v>0</v>
      </c>
      <c r="T27" s="53">
        <v>0</v>
      </c>
      <c r="U27" s="44">
        <f t="shared" ref="U27:U32" si="28">T27</f>
        <v>0</v>
      </c>
      <c r="V27" s="44">
        <f>C27+H27</f>
        <v>83194669</v>
      </c>
      <c r="W27" s="44">
        <f>I27+O27+T27</f>
        <v>0</v>
      </c>
      <c r="X27" s="44">
        <f>J27</f>
        <v>0</v>
      </c>
      <c r="Y27" s="44">
        <f t="shared" ref="Y27:Y31" si="29">D27+K27</f>
        <v>0</v>
      </c>
      <c r="Z27" s="44">
        <f>L27+P27</f>
        <v>0</v>
      </c>
      <c r="AA27" s="44">
        <f t="shared" ref="AA27:AA32" si="30">Q27</f>
        <v>0</v>
      </c>
      <c r="AB27" s="44">
        <f>M27+R27</f>
        <v>0</v>
      </c>
      <c r="AC27" s="44">
        <f t="shared" ref="AC27:AD31" si="31">E27</f>
        <v>0</v>
      </c>
      <c r="AD27" s="44">
        <f t="shared" si="31"/>
        <v>0</v>
      </c>
      <c r="AE27" s="45">
        <f t="shared" ref="AE27:AE32" si="32">SUM(V27:AD27)</f>
        <v>83194669</v>
      </c>
      <c r="AF27" s="46"/>
    </row>
    <row r="28" spans="1:34" s="49" customFormat="1" ht="45" customHeight="1" x14ac:dyDescent="0.35">
      <c r="A28" s="56" t="s">
        <v>21</v>
      </c>
      <c r="B28" s="54" t="s">
        <v>85</v>
      </c>
      <c r="C28" s="53">
        <v>23955687</v>
      </c>
      <c r="D28" s="53">
        <v>0</v>
      </c>
      <c r="E28" s="53">
        <v>0</v>
      </c>
      <c r="F28" s="53">
        <v>0</v>
      </c>
      <c r="G28" s="43">
        <f t="shared" si="26"/>
        <v>23955687</v>
      </c>
      <c r="H28" s="53">
        <v>200000</v>
      </c>
      <c r="I28" s="53">
        <v>0</v>
      </c>
      <c r="J28" s="53">
        <v>0</v>
      </c>
      <c r="K28" s="53">
        <v>0</v>
      </c>
      <c r="L28" s="53">
        <v>0</v>
      </c>
      <c r="M28" s="42">
        <v>0</v>
      </c>
      <c r="N28" s="44">
        <f t="shared" si="27"/>
        <v>200000</v>
      </c>
      <c r="O28" s="53">
        <v>0</v>
      </c>
      <c r="P28" s="53">
        <v>0</v>
      </c>
      <c r="Q28" s="42">
        <v>0</v>
      </c>
      <c r="R28" s="42">
        <v>0</v>
      </c>
      <c r="S28" s="44">
        <f>SUM(O28:R28)</f>
        <v>0</v>
      </c>
      <c r="T28" s="53">
        <v>0</v>
      </c>
      <c r="U28" s="44">
        <f t="shared" si="28"/>
        <v>0</v>
      </c>
      <c r="V28" s="44">
        <f>C28+H28</f>
        <v>24155687</v>
      </c>
      <c r="W28" s="44">
        <f>I28+O28+T28</f>
        <v>0</v>
      </c>
      <c r="X28" s="44">
        <f>J28</f>
        <v>0</v>
      </c>
      <c r="Y28" s="44">
        <f t="shared" si="29"/>
        <v>0</v>
      </c>
      <c r="Z28" s="44">
        <f>L28+P28</f>
        <v>0</v>
      </c>
      <c r="AA28" s="44">
        <f t="shared" si="30"/>
        <v>0</v>
      </c>
      <c r="AB28" s="44">
        <f>M28+R28</f>
        <v>0</v>
      </c>
      <c r="AC28" s="44">
        <f t="shared" si="31"/>
        <v>0</v>
      </c>
      <c r="AD28" s="44">
        <f t="shared" si="31"/>
        <v>0</v>
      </c>
      <c r="AE28" s="45">
        <f t="shared" si="32"/>
        <v>24155687</v>
      </c>
      <c r="AF28" s="46"/>
    </row>
    <row r="29" spans="1:34" s="49" customFormat="1" ht="45" customHeight="1" x14ac:dyDescent="0.35">
      <c r="A29" s="56" t="s">
        <v>22</v>
      </c>
      <c r="B29" s="54" t="s">
        <v>112</v>
      </c>
      <c r="C29" s="53">
        <v>0</v>
      </c>
      <c r="D29" s="53">
        <v>0</v>
      </c>
      <c r="E29" s="53">
        <v>0</v>
      </c>
      <c r="F29" s="53">
        <v>0</v>
      </c>
      <c r="G29" s="43">
        <f t="shared" si="26"/>
        <v>0</v>
      </c>
      <c r="H29" s="53">
        <v>1209805</v>
      </c>
      <c r="I29" s="53">
        <v>0</v>
      </c>
      <c r="J29" s="53">
        <v>0</v>
      </c>
      <c r="K29" s="42">
        <v>0</v>
      </c>
      <c r="L29" s="42">
        <v>0</v>
      </c>
      <c r="M29" s="42">
        <v>0</v>
      </c>
      <c r="N29" s="44">
        <f t="shared" si="27"/>
        <v>1209805</v>
      </c>
      <c r="O29" s="42">
        <v>0</v>
      </c>
      <c r="P29" s="53">
        <v>0</v>
      </c>
      <c r="Q29" s="42">
        <v>0</v>
      </c>
      <c r="R29" s="42">
        <v>0</v>
      </c>
      <c r="S29" s="44">
        <f t="shared" ref="S29" si="33">SUM(O29:R29)</f>
        <v>0</v>
      </c>
      <c r="T29" s="53">
        <v>0</v>
      </c>
      <c r="U29" s="44">
        <f t="shared" si="28"/>
        <v>0</v>
      </c>
      <c r="V29" s="44">
        <f t="shared" ref="V29" si="34">C29+H29</f>
        <v>1209805</v>
      </c>
      <c r="W29" s="44">
        <f t="shared" ref="W29" si="35">I29+O29+T29</f>
        <v>0</v>
      </c>
      <c r="X29" s="44">
        <f t="shared" ref="X29" si="36">J29</f>
        <v>0</v>
      </c>
      <c r="Y29" s="44">
        <f t="shared" si="29"/>
        <v>0</v>
      </c>
      <c r="Z29" s="44">
        <f t="shared" ref="Z29" si="37">L29+P29</f>
        <v>0</v>
      </c>
      <c r="AA29" s="44">
        <f t="shared" si="30"/>
        <v>0</v>
      </c>
      <c r="AB29" s="44">
        <f t="shared" ref="AB29" si="38">M29+R29</f>
        <v>0</v>
      </c>
      <c r="AC29" s="44">
        <f t="shared" si="31"/>
        <v>0</v>
      </c>
      <c r="AD29" s="44">
        <f t="shared" si="31"/>
        <v>0</v>
      </c>
      <c r="AE29" s="45">
        <f t="shared" ref="AE29" si="39">SUM(V29:AD29)</f>
        <v>1209805</v>
      </c>
      <c r="AF29" s="46"/>
    </row>
    <row r="30" spans="1:34" s="49" customFormat="1" ht="45" customHeight="1" x14ac:dyDescent="0.35">
      <c r="A30" s="56" t="s">
        <v>24</v>
      </c>
      <c r="B30" s="54" t="s">
        <v>86</v>
      </c>
      <c r="C30" s="53">
        <v>0</v>
      </c>
      <c r="D30" s="53">
        <v>0</v>
      </c>
      <c r="E30" s="53">
        <v>0</v>
      </c>
      <c r="F30" s="53">
        <v>0</v>
      </c>
      <c r="G30" s="43">
        <f t="shared" si="26"/>
        <v>0</v>
      </c>
      <c r="H30" s="53">
        <v>5015395</v>
      </c>
      <c r="I30" s="53">
        <v>0</v>
      </c>
      <c r="J30" s="53">
        <v>0</v>
      </c>
      <c r="K30" s="53">
        <v>0</v>
      </c>
      <c r="L30" s="53">
        <v>0</v>
      </c>
      <c r="M30" s="42">
        <v>0</v>
      </c>
      <c r="N30" s="44">
        <f t="shared" si="27"/>
        <v>5015395</v>
      </c>
      <c r="O30" s="53">
        <v>0</v>
      </c>
      <c r="P30" s="53">
        <v>0</v>
      </c>
      <c r="Q30" s="42">
        <v>0</v>
      </c>
      <c r="R30" s="42">
        <v>0</v>
      </c>
      <c r="S30" s="44">
        <f>SUM(O30:R30)</f>
        <v>0</v>
      </c>
      <c r="T30" s="53">
        <v>0</v>
      </c>
      <c r="U30" s="44">
        <f t="shared" si="28"/>
        <v>0</v>
      </c>
      <c r="V30" s="44">
        <f>C30+H30</f>
        <v>5015395</v>
      </c>
      <c r="W30" s="44">
        <f>I30+O30+T30</f>
        <v>0</v>
      </c>
      <c r="X30" s="44">
        <f>J30</f>
        <v>0</v>
      </c>
      <c r="Y30" s="44">
        <f t="shared" si="29"/>
        <v>0</v>
      </c>
      <c r="Z30" s="44">
        <f>L30+P30</f>
        <v>0</v>
      </c>
      <c r="AA30" s="44">
        <f t="shared" si="30"/>
        <v>0</v>
      </c>
      <c r="AB30" s="44">
        <f>M30+R30</f>
        <v>0</v>
      </c>
      <c r="AC30" s="44">
        <f t="shared" si="31"/>
        <v>0</v>
      </c>
      <c r="AD30" s="44">
        <f t="shared" si="31"/>
        <v>0</v>
      </c>
      <c r="AE30" s="45">
        <f t="shared" si="32"/>
        <v>5015395</v>
      </c>
      <c r="AF30" s="46"/>
    </row>
    <row r="31" spans="1:34" s="49" customFormat="1" ht="45" customHeight="1" x14ac:dyDescent="0.35">
      <c r="A31" s="56" t="s">
        <v>25</v>
      </c>
      <c r="B31" s="54" t="s">
        <v>88</v>
      </c>
      <c r="C31" s="53">
        <v>0</v>
      </c>
      <c r="D31" s="53">
        <v>0</v>
      </c>
      <c r="E31" s="53">
        <v>0</v>
      </c>
      <c r="F31" s="53">
        <v>0</v>
      </c>
      <c r="G31" s="43">
        <f t="shared" si="26"/>
        <v>0</v>
      </c>
      <c r="H31" s="53">
        <v>449563</v>
      </c>
      <c r="I31" s="53">
        <v>0</v>
      </c>
      <c r="J31" s="53">
        <v>0</v>
      </c>
      <c r="K31" s="53">
        <v>0</v>
      </c>
      <c r="L31" s="53">
        <v>0</v>
      </c>
      <c r="M31" s="42">
        <v>0</v>
      </c>
      <c r="N31" s="44">
        <f t="shared" si="27"/>
        <v>449563</v>
      </c>
      <c r="O31" s="53">
        <v>0</v>
      </c>
      <c r="P31" s="53">
        <v>0</v>
      </c>
      <c r="Q31" s="42">
        <v>0</v>
      </c>
      <c r="R31" s="42">
        <v>0</v>
      </c>
      <c r="S31" s="44">
        <f>SUM(O31:R31)</f>
        <v>0</v>
      </c>
      <c r="T31" s="42">
        <v>0</v>
      </c>
      <c r="U31" s="44">
        <f t="shared" si="28"/>
        <v>0</v>
      </c>
      <c r="V31" s="44">
        <f>C31+H31</f>
        <v>449563</v>
      </c>
      <c r="W31" s="44">
        <f>I31+O31+T31</f>
        <v>0</v>
      </c>
      <c r="X31" s="44">
        <f>J31</f>
        <v>0</v>
      </c>
      <c r="Y31" s="44">
        <f t="shared" si="29"/>
        <v>0</v>
      </c>
      <c r="Z31" s="44">
        <f>L31+P31</f>
        <v>0</v>
      </c>
      <c r="AA31" s="44">
        <f t="shared" si="30"/>
        <v>0</v>
      </c>
      <c r="AB31" s="44">
        <f>M31+R31</f>
        <v>0</v>
      </c>
      <c r="AC31" s="44">
        <f t="shared" si="31"/>
        <v>0</v>
      </c>
      <c r="AD31" s="44">
        <f t="shared" si="31"/>
        <v>0</v>
      </c>
      <c r="AE31" s="45">
        <f t="shared" si="32"/>
        <v>449563</v>
      </c>
      <c r="AF31" s="46"/>
    </row>
    <row r="32" spans="1:34" s="49" customFormat="1" ht="45" customHeight="1" thickBot="1" x14ac:dyDescent="0.4">
      <c r="A32" s="56" t="s">
        <v>26</v>
      </c>
      <c r="B32" s="57" t="s">
        <v>111</v>
      </c>
      <c r="C32" s="53">
        <v>0</v>
      </c>
      <c r="D32" s="53">
        <v>0</v>
      </c>
      <c r="E32" s="53">
        <v>0</v>
      </c>
      <c r="F32" s="53">
        <v>0</v>
      </c>
      <c r="G32" s="43">
        <f t="shared" si="26"/>
        <v>0</v>
      </c>
      <c r="H32" s="53">
        <v>500714</v>
      </c>
      <c r="I32" s="53">
        <v>0</v>
      </c>
      <c r="J32" s="53">
        <v>0</v>
      </c>
      <c r="K32" s="53">
        <v>0</v>
      </c>
      <c r="L32" s="53">
        <v>0</v>
      </c>
      <c r="M32" s="42">
        <v>0</v>
      </c>
      <c r="N32" s="44">
        <f>SUM(H32:M32)</f>
        <v>500714</v>
      </c>
      <c r="O32" s="53">
        <v>0</v>
      </c>
      <c r="P32" s="53">
        <v>0</v>
      </c>
      <c r="Q32" s="42">
        <v>0</v>
      </c>
      <c r="R32" s="42">
        <v>0</v>
      </c>
      <c r="S32" s="44">
        <f>SUM(O32:R32)</f>
        <v>0</v>
      </c>
      <c r="T32" s="53">
        <v>0</v>
      </c>
      <c r="U32" s="44">
        <f t="shared" si="28"/>
        <v>0</v>
      </c>
      <c r="V32" s="44">
        <f>C32+H32</f>
        <v>500714</v>
      </c>
      <c r="W32" s="44">
        <f>I32+O32+T32</f>
        <v>0</v>
      </c>
      <c r="X32" s="44">
        <f>J32</f>
        <v>0</v>
      </c>
      <c r="Y32" s="44">
        <f>D32+K32</f>
        <v>0</v>
      </c>
      <c r="Z32" s="44">
        <f>L32+P32</f>
        <v>0</v>
      </c>
      <c r="AA32" s="44">
        <f t="shared" si="30"/>
        <v>0</v>
      </c>
      <c r="AB32" s="44">
        <f>M32+R32</f>
        <v>0</v>
      </c>
      <c r="AC32" s="44">
        <f>E32</f>
        <v>0</v>
      </c>
      <c r="AD32" s="44">
        <f>F32</f>
        <v>0</v>
      </c>
      <c r="AE32" s="45">
        <f t="shared" si="32"/>
        <v>500714</v>
      </c>
      <c r="AF32" s="46"/>
    </row>
    <row r="33" spans="1:34" s="34" customFormat="1" ht="36" customHeight="1" thickBot="1" x14ac:dyDescent="0.3">
      <c r="A33" s="144" t="s">
        <v>17</v>
      </c>
      <c r="B33" s="145"/>
      <c r="C33" s="36">
        <f>C34+C37</f>
        <v>193731244</v>
      </c>
      <c r="D33" s="36">
        <f t="shared" ref="D33:AE33" si="40">D34+D37</f>
        <v>0</v>
      </c>
      <c r="E33" s="36">
        <f t="shared" si="40"/>
        <v>0</v>
      </c>
      <c r="F33" s="36">
        <f t="shared" si="40"/>
        <v>0</v>
      </c>
      <c r="G33" s="36">
        <f t="shared" si="40"/>
        <v>193731244</v>
      </c>
      <c r="H33" s="36">
        <f t="shared" si="40"/>
        <v>35193881</v>
      </c>
      <c r="I33" s="36">
        <f t="shared" si="40"/>
        <v>0</v>
      </c>
      <c r="J33" s="36">
        <f t="shared" si="40"/>
        <v>0</v>
      </c>
      <c r="K33" s="36">
        <f t="shared" si="40"/>
        <v>1000000</v>
      </c>
      <c r="L33" s="36">
        <f t="shared" si="40"/>
        <v>0</v>
      </c>
      <c r="M33" s="36">
        <f t="shared" si="40"/>
        <v>5447285</v>
      </c>
      <c r="N33" s="36">
        <f t="shared" si="40"/>
        <v>41641166</v>
      </c>
      <c r="O33" s="36">
        <f t="shared" si="40"/>
        <v>0</v>
      </c>
      <c r="P33" s="36">
        <f t="shared" si="40"/>
        <v>0</v>
      </c>
      <c r="Q33" s="36">
        <f t="shared" si="40"/>
        <v>0</v>
      </c>
      <c r="R33" s="36">
        <f t="shared" si="40"/>
        <v>552715</v>
      </c>
      <c r="S33" s="36">
        <f t="shared" si="40"/>
        <v>552715</v>
      </c>
      <c r="T33" s="36">
        <f t="shared" si="40"/>
        <v>0</v>
      </c>
      <c r="U33" s="36">
        <f t="shared" si="40"/>
        <v>0</v>
      </c>
      <c r="V33" s="36">
        <f t="shared" si="40"/>
        <v>228925125</v>
      </c>
      <c r="W33" s="36">
        <f t="shared" si="40"/>
        <v>0</v>
      </c>
      <c r="X33" s="36">
        <f t="shared" si="40"/>
        <v>0</v>
      </c>
      <c r="Y33" s="36">
        <f t="shared" si="40"/>
        <v>1000000</v>
      </c>
      <c r="Z33" s="36">
        <f t="shared" si="40"/>
        <v>0</v>
      </c>
      <c r="AA33" s="36">
        <f t="shared" si="40"/>
        <v>0</v>
      </c>
      <c r="AB33" s="36">
        <f t="shared" si="40"/>
        <v>6000000</v>
      </c>
      <c r="AC33" s="36">
        <f t="shared" si="40"/>
        <v>0</v>
      </c>
      <c r="AD33" s="36">
        <f t="shared" si="40"/>
        <v>0</v>
      </c>
      <c r="AE33" s="37">
        <f t="shared" si="40"/>
        <v>235925125</v>
      </c>
      <c r="AF33" s="33"/>
      <c r="AH33" s="35"/>
    </row>
    <row r="34" spans="1:34" s="34" customFormat="1" ht="33" customHeight="1" x14ac:dyDescent="0.25">
      <c r="A34" s="146" t="s">
        <v>18</v>
      </c>
      <c r="B34" s="147"/>
      <c r="C34" s="38">
        <f>SUM(C35:C36)</f>
        <v>692406</v>
      </c>
      <c r="D34" s="38">
        <f t="shared" ref="D34:AE34" si="41">SUM(D35:D36)</f>
        <v>0</v>
      </c>
      <c r="E34" s="38">
        <f t="shared" si="41"/>
        <v>0</v>
      </c>
      <c r="F34" s="38">
        <f t="shared" si="41"/>
        <v>0</v>
      </c>
      <c r="G34" s="38">
        <f t="shared" si="41"/>
        <v>692406</v>
      </c>
      <c r="H34" s="38">
        <f t="shared" si="41"/>
        <v>317525</v>
      </c>
      <c r="I34" s="38">
        <f t="shared" si="41"/>
        <v>0</v>
      </c>
      <c r="J34" s="38">
        <f t="shared" si="41"/>
        <v>0</v>
      </c>
      <c r="K34" s="38">
        <f t="shared" si="41"/>
        <v>0</v>
      </c>
      <c r="L34" s="38">
        <f t="shared" si="41"/>
        <v>0</v>
      </c>
      <c r="M34" s="38">
        <f t="shared" si="41"/>
        <v>5447285</v>
      </c>
      <c r="N34" s="38">
        <f t="shared" si="41"/>
        <v>5764810</v>
      </c>
      <c r="O34" s="38">
        <f t="shared" si="41"/>
        <v>0</v>
      </c>
      <c r="P34" s="38">
        <f t="shared" si="41"/>
        <v>0</v>
      </c>
      <c r="Q34" s="38">
        <f t="shared" si="41"/>
        <v>0</v>
      </c>
      <c r="R34" s="38">
        <f t="shared" si="41"/>
        <v>552715</v>
      </c>
      <c r="S34" s="38">
        <f t="shared" si="41"/>
        <v>552715</v>
      </c>
      <c r="T34" s="38">
        <f t="shared" si="41"/>
        <v>0</v>
      </c>
      <c r="U34" s="38">
        <f t="shared" si="41"/>
        <v>0</v>
      </c>
      <c r="V34" s="38">
        <f t="shared" si="41"/>
        <v>1009931</v>
      </c>
      <c r="W34" s="38">
        <f t="shared" si="41"/>
        <v>0</v>
      </c>
      <c r="X34" s="38">
        <f t="shared" si="41"/>
        <v>0</v>
      </c>
      <c r="Y34" s="38">
        <f t="shared" si="41"/>
        <v>0</v>
      </c>
      <c r="Z34" s="38">
        <f t="shared" si="41"/>
        <v>0</v>
      </c>
      <c r="AA34" s="38">
        <f t="shared" si="41"/>
        <v>0</v>
      </c>
      <c r="AB34" s="38">
        <f t="shared" si="41"/>
        <v>6000000</v>
      </c>
      <c r="AC34" s="38">
        <f t="shared" si="41"/>
        <v>0</v>
      </c>
      <c r="AD34" s="38">
        <f t="shared" si="41"/>
        <v>0</v>
      </c>
      <c r="AE34" s="39">
        <f t="shared" si="41"/>
        <v>7009931</v>
      </c>
      <c r="AF34" s="33"/>
      <c r="AH34" s="35"/>
    </row>
    <row r="35" spans="1:34" s="49" customFormat="1" ht="45" customHeight="1" x14ac:dyDescent="0.35">
      <c r="A35" s="56" t="s">
        <v>19</v>
      </c>
      <c r="B35" s="52" t="s">
        <v>96</v>
      </c>
      <c r="C35" s="53">
        <v>0</v>
      </c>
      <c r="D35" s="53">
        <v>0</v>
      </c>
      <c r="E35" s="53">
        <v>0</v>
      </c>
      <c r="F35" s="53">
        <v>0</v>
      </c>
      <c r="G35" s="43">
        <f t="shared" ref="G35" si="42">SUM(C35:F35)</f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42">
        <v>5447285</v>
      </c>
      <c r="N35" s="44">
        <f t="shared" ref="N35:N44" si="43">SUM(H35:M35)</f>
        <v>5447285</v>
      </c>
      <c r="O35" s="53">
        <v>0</v>
      </c>
      <c r="P35" s="53">
        <v>0</v>
      </c>
      <c r="Q35" s="42">
        <v>0</v>
      </c>
      <c r="R35" s="42">
        <v>552715</v>
      </c>
      <c r="S35" s="44">
        <f>SUM(O35:R35)</f>
        <v>552715</v>
      </c>
      <c r="T35" s="42">
        <v>0</v>
      </c>
      <c r="U35" s="44">
        <f t="shared" ref="U35:U44" si="44">T35</f>
        <v>0</v>
      </c>
      <c r="V35" s="44">
        <f>C35+H35</f>
        <v>0</v>
      </c>
      <c r="W35" s="44">
        <f>I35+O35+T35</f>
        <v>0</v>
      </c>
      <c r="X35" s="44">
        <f>J35</f>
        <v>0</v>
      </c>
      <c r="Y35" s="44">
        <f t="shared" ref="Y35:Y36" si="45">D35+K35</f>
        <v>0</v>
      </c>
      <c r="Z35" s="44">
        <f>L35+P35</f>
        <v>0</v>
      </c>
      <c r="AA35" s="44">
        <f t="shared" ref="AA35:AA38" si="46">Q35</f>
        <v>0</v>
      </c>
      <c r="AB35" s="44">
        <f>M35+R35</f>
        <v>6000000</v>
      </c>
      <c r="AC35" s="44">
        <f>E35</f>
        <v>0</v>
      </c>
      <c r="AD35" s="44">
        <f>F35</f>
        <v>0</v>
      </c>
      <c r="AE35" s="45">
        <f>SUM(V35:AD35)</f>
        <v>6000000</v>
      </c>
      <c r="AF35" s="46"/>
    </row>
    <row r="36" spans="1:34" s="49" customFormat="1" ht="72" customHeight="1" x14ac:dyDescent="0.35">
      <c r="A36" s="56" t="s">
        <v>21</v>
      </c>
      <c r="B36" s="55" t="s">
        <v>99</v>
      </c>
      <c r="C36" s="53">
        <v>692406</v>
      </c>
      <c r="D36" s="53">
        <v>0</v>
      </c>
      <c r="E36" s="53">
        <v>0</v>
      </c>
      <c r="F36" s="53">
        <v>0</v>
      </c>
      <c r="G36" s="43">
        <f>SUM(C36:F36)</f>
        <v>692406</v>
      </c>
      <c r="H36" s="53">
        <v>317525</v>
      </c>
      <c r="I36" s="53">
        <v>0</v>
      </c>
      <c r="J36" s="53">
        <v>0</v>
      </c>
      <c r="K36" s="53">
        <v>0</v>
      </c>
      <c r="L36" s="53">
        <v>0</v>
      </c>
      <c r="M36" s="42">
        <v>0</v>
      </c>
      <c r="N36" s="44">
        <f t="shared" si="43"/>
        <v>317525</v>
      </c>
      <c r="O36" s="53">
        <v>0</v>
      </c>
      <c r="P36" s="53">
        <v>0</v>
      </c>
      <c r="Q36" s="42">
        <v>0</v>
      </c>
      <c r="R36" s="42">
        <v>0</v>
      </c>
      <c r="S36" s="44">
        <f>SUM(O36:R36)</f>
        <v>0</v>
      </c>
      <c r="T36" s="53">
        <v>0</v>
      </c>
      <c r="U36" s="44">
        <f t="shared" si="44"/>
        <v>0</v>
      </c>
      <c r="V36" s="44">
        <f>C36+H36</f>
        <v>1009931</v>
      </c>
      <c r="W36" s="44">
        <f>I36+O36+T36</f>
        <v>0</v>
      </c>
      <c r="X36" s="44">
        <f>J36</f>
        <v>0</v>
      </c>
      <c r="Y36" s="44">
        <f t="shared" si="45"/>
        <v>0</v>
      </c>
      <c r="Z36" s="44">
        <f>L36+P36</f>
        <v>0</v>
      </c>
      <c r="AA36" s="44">
        <f t="shared" si="46"/>
        <v>0</v>
      </c>
      <c r="AB36" s="44">
        <f>M36+R36</f>
        <v>0</v>
      </c>
      <c r="AC36" s="44">
        <f>E36</f>
        <v>0</v>
      </c>
      <c r="AD36" s="44">
        <f>F36</f>
        <v>0</v>
      </c>
      <c r="AE36" s="45">
        <f t="shared" ref="AE36:AE39" si="47">SUM(V36:AD36)</f>
        <v>1009931</v>
      </c>
      <c r="AF36" s="46"/>
    </row>
    <row r="37" spans="1:34" s="48" customFormat="1" ht="33" customHeight="1" x14ac:dyDescent="0.25">
      <c r="A37" s="150" t="s">
        <v>20</v>
      </c>
      <c r="B37" s="151"/>
      <c r="C37" s="50">
        <f>SUM(C38:C44)</f>
        <v>193038838</v>
      </c>
      <c r="D37" s="50">
        <f t="shared" ref="D37:AE37" si="48">SUM(D38:D44)</f>
        <v>0</v>
      </c>
      <c r="E37" s="50">
        <f t="shared" si="48"/>
        <v>0</v>
      </c>
      <c r="F37" s="50">
        <f t="shared" si="48"/>
        <v>0</v>
      </c>
      <c r="G37" s="50">
        <f t="shared" si="48"/>
        <v>193038838</v>
      </c>
      <c r="H37" s="50">
        <f t="shared" si="48"/>
        <v>34876356</v>
      </c>
      <c r="I37" s="50">
        <f t="shared" si="48"/>
        <v>0</v>
      </c>
      <c r="J37" s="50">
        <f t="shared" si="48"/>
        <v>0</v>
      </c>
      <c r="K37" s="50">
        <f t="shared" si="48"/>
        <v>1000000</v>
      </c>
      <c r="L37" s="50">
        <f t="shared" si="48"/>
        <v>0</v>
      </c>
      <c r="M37" s="50">
        <f t="shared" si="48"/>
        <v>0</v>
      </c>
      <c r="N37" s="50">
        <f t="shared" si="48"/>
        <v>35876356</v>
      </c>
      <c r="O37" s="50">
        <f t="shared" si="48"/>
        <v>0</v>
      </c>
      <c r="P37" s="50">
        <f t="shared" si="48"/>
        <v>0</v>
      </c>
      <c r="Q37" s="50">
        <f t="shared" si="48"/>
        <v>0</v>
      </c>
      <c r="R37" s="50">
        <f t="shared" si="48"/>
        <v>0</v>
      </c>
      <c r="S37" s="50">
        <f t="shared" si="48"/>
        <v>0</v>
      </c>
      <c r="T37" s="50">
        <f t="shared" si="48"/>
        <v>0</v>
      </c>
      <c r="U37" s="50">
        <f t="shared" si="48"/>
        <v>0</v>
      </c>
      <c r="V37" s="50">
        <f t="shared" si="48"/>
        <v>227915194</v>
      </c>
      <c r="W37" s="50">
        <f t="shared" si="48"/>
        <v>0</v>
      </c>
      <c r="X37" s="50">
        <f t="shared" si="48"/>
        <v>0</v>
      </c>
      <c r="Y37" s="50">
        <f t="shared" si="48"/>
        <v>1000000</v>
      </c>
      <c r="Z37" s="50">
        <f t="shared" si="48"/>
        <v>0</v>
      </c>
      <c r="AA37" s="50">
        <f t="shared" si="48"/>
        <v>0</v>
      </c>
      <c r="AB37" s="50">
        <f t="shared" si="48"/>
        <v>0</v>
      </c>
      <c r="AC37" s="50">
        <f t="shared" si="48"/>
        <v>0</v>
      </c>
      <c r="AD37" s="50">
        <f t="shared" si="48"/>
        <v>0</v>
      </c>
      <c r="AE37" s="51">
        <f t="shared" si="48"/>
        <v>228915194</v>
      </c>
    </row>
    <row r="38" spans="1:34" s="49" customFormat="1" ht="72" customHeight="1" x14ac:dyDescent="0.35">
      <c r="A38" s="56" t="s">
        <v>19</v>
      </c>
      <c r="B38" s="54" t="s">
        <v>55</v>
      </c>
      <c r="C38" s="53">
        <v>168875348</v>
      </c>
      <c r="D38" s="53">
        <v>0</v>
      </c>
      <c r="E38" s="53">
        <v>0</v>
      </c>
      <c r="F38" s="53">
        <v>0</v>
      </c>
      <c r="G38" s="43">
        <f t="shared" ref="G38:G44" si="49">SUM(C38:F38)</f>
        <v>168875348</v>
      </c>
      <c r="H38" s="53">
        <v>780000</v>
      </c>
      <c r="I38" s="53">
        <v>0</v>
      </c>
      <c r="J38" s="53">
        <v>0</v>
      </c>
      <c r="K38" s="53">
        <v>0</v>
      </c>
      <c r="L38" s="53">
        <v>0</v>
      </c>
      <c r="M38" s="42">
        <v>0</v>
      </c>
      <c r="N38" s="44">
        <f t="shared" si="43"/>
        <v>780000</v>
      </c>
      <c r="O38" s="53">
        <v>0</v>
      </c>
      <c r="P38" s="53">
        <v>0</v>
      </c>
      <c r="Q38" s="42">
        <v>0</v>
      </c>
      <c r="R38" s="42">
        <v>0</v>
      </c>
      <c r="S38" s="44">
        <f t="shared" ref="S38:S44" si="50">SUM(O38:R38)</f>
        <v>0</v>
      </c>
      <c r="T38" s="53">
        <v>0</v>
      </c>
      <c r="U38" s="44">
        <f t="shared" si="44"/>
        <v>0</v>
      </c>
      <c r="V38" s="44">
        <f t="shared" ref="V38:V44" si="51">C38+H38</f>
        <v>169655348</v>
      </c>
      <c r="W38" s="44">
        <f t="shared" ref="W38:W44" si="52">I38+O38+T38</f>
        <v>0</v>
      </c>
      <c r="X38" s="44">
        <f t="shared" ref="X38:X44" si="53">J38</f>
        <v>0</v>
      </c>
      <c r="Y38" s="44">
        <f t="shared" ref="Y38:Y44" si="54">D38+K38</f>
        <v>0</v>
      </c>
      <c r="Z38" s="44">
        <f t="shared" ref="Z38:Z44" si="55">L38+P38</f>
        <v>0</v>
      </c>
      <c r="AA38" s="44">
        <f t="shared" si="46"/>
        <v>0</v>
      </c>
      <c r="AB38" s="44">
        <f t="shared" ref="AB38:AB44" si="56">M38+R38</f>
        <v>0</v>
      </c>
      <c r="AC38" s="44">
        <f t="shared" ref="AC38:AD44" si="57">E38</f>
        <v>0</v>
      </c>
      <c r="AD38" s="44">
        <f t="shared" si="57"/>
        <v>0</v>
      </c>
      <c r="AE38" s="45">
        <f t="shared" si="47"/>
        <v>169655348</v>
      </c>
      <c r="AF38" s="46"/>
    </row>
    <row r="39" spans="1:34" s="49" customFormat="1" ht="57" customHeight="1" x14ac:dyDescent="0.35">
      <c r="A39" s="56" t="s">
        <v>21</v>
      </c>
      <c r="B39" s="54" t="s">
        <v>30</v>
      </c>
      <c r="C39" s="53">
        <v>0</v>
      </c>
      <c r="D39" s="53">
        <v>0</v>
      </c>
      <c r="E39" s="53">
        <v>0</v>
      </c>
      <c r="F39" s="53">
        <v>0</v>
      </c>
      <c r="G39" s="43">
        <f t="shared" si="49"/>
        <v>0</v>
      </c>
      <c r="H39" s="53">
        <v>11751402</v>
      </c>
      <c r="I39" s="53">
        <v>0</v>
      </c>
      <c r="J39" s="53">
        <v>0</v>
      </c>
      <c r="K39" s="53">
        <v>0</v>
      </c>
      <c r="L39" s="53">
        <v>0</v>
      </c>
      <c r="M39" s="42">
        <v>0</v>
      </c>
      <c r="N39" s="44">
        <f t="shared" si="43"/>
        <v>11751402</v>
      </c>
      <c r="O39" s="53">
        <v>0</v>
      </c>
      <c r="P39" s="53">
        <v>0</v>
      </c>
      <c r="Q39" s="42">
        <v>0</v>
      </c>
      <c r="R39" s="42">
        <v>0</v>
      </c>
      <c r="S39" s="44">
        <f t="shared" si="50"/>
        <v>0</v>
      </c>
      <c r="T39" s="42">
        <v>0</v>
      </c>
      <c r="U39" s="44">
        <f t="shared" si="44"/>
        <v>0</v>
      </c>
      <c r="V39" s="44">
        <f t="shared" si="51"/>
        <v>11751402</v>
      </c>
      <c r="W39" s="44">
        <f t="shared" si="52"/>
        <v>0</v>
      </c>
      <c r="X39" s="44">
        <f t="shared" si="53"/>
        <v>0</v>
      </c>
      <c r="Y39" s="44">
        <f t="shared" si="54"/>
        <v>0</v>
      </c>
      <c r="Z39" s="44">
        <f t="shared" si="55"/>
        <v>0</v>
      </c>
      <c r="AA39" s="44">
        <f>Q39</f>
        <v>0</v>
      </c>
      <c r="AB39" s="44">
        <f t="shared" si="56"/>
        <v>0</v>
      </c>
      <c r="AC39" s="44">
        <f t="shared" si="57"/>
        <v>0</v>
      </c>
      <c r="AD39" s="44">
        <f t="shared" si="57"/>
        <v>0</v>
      </c>
      <c r="AE39" s="45">
        <f t="shared" si="47"/>
        <v>11751402</v>
      </c>
      <c r="AF39" s="46"/>
    </row>
    <row r="40" spans="1:34" s="49" customFormat="1" ht="57" customHeight="1" x14ac:dyDescent="0.35">
      <c r="A40" s="56" t="s">
        <v>22</v>
      </c>
      <c r="B40" s="57" t="s">
        <v>106</v>
      </c>
      <c r="C40" s="53">
        <v>0</v>
      </c>
      <c r="D40" s="53">
        <v>0</v>
      </c>
      <c r="E40" s="53">
        <v>0</v>
      </c>
      <c r="F40" s="53">
        <v>0</v>
      </c>
      <c r="G40" s="43">
        <f t="shared" si="49"/>
        <v>0</v>
      </c>
      <c r="H40" s="58">
        <v>4222560</v>
      </c>
      <c r="I40" s="53">
        <v>0</v>
      </c>
      <c r="J40" s="53">
        <v>0</v>
      </c>
      <c r="K40" s="53">
        <v>1000000</v>
      </c>
      <c r="L40" s="53">
        <v>0</v>
      </c>
      <c r="M40" s="42">
        <v>0</v>
      </c>
      <c r="N40" s="44">
        <f t="shared" si="43"/>
        <v>5222560</v>
      </c>
      <c r="O40" s="53">
        <v>0</v>
      </c>
      <c r="P40" s="53">
        <v>0</v>
      </c>
      <c r="Q40" s="42">
        <v>0</v>
      </c>
      <c r="R40" s="42">
        <v>0</v>
      </c>
      <c r="S40" s="44">
        <f t="shared" si="50"/>
        <v>0</v>
      </c>
      <c r="T40" s="42">
        <v>0</v>
      </c>
      <c r="U40" s="44">
        <f t="shared" si="44"/>
        <v>0</v>
      </c>
      <c r="V40" s="44">
        <f t="shared" si="51"/>
        <v>4222560</v>
      </c>
      <c r="W40" s="44">
        <f t="shared" si="52"/>
        <v>0</v>
      </c>
      <c r="X40" s="44">
        <f t="shared" si="53"/>
        <v>0</v>
      </c>
      <c r="Y40" s="44">
        <f t="shared" si="54"/>
        <v>1000000</v>
      </c>
      <c r="Z40" s="44">
        <f t="shared" si="55"/>
        <v>0</v>
      </c>
      <c r="AA40" s="44">
        <f t="shared" ref="AA40:AA102" si="58">Q40</f>
        <v>0</v>
      </c>
      <c r="AB40" s="44">
        <f t="shared" si="56"/>
        <v>0</v>
      </c>
      <c r="AC40" s="44">
        <f t="shared" si="57"/>
        <v>0</v>
      </c>
      <c r="AD40" s="44">
        <f t="shared" si="57"/>
        <v>0</v>
      </c>
      <c r="AE40" s="45">
        <f t="shared" ref="AE40:AE102" si="59">SUM(V40:AD40)</f>
        <v>5222560</v>
      </c>
      <c r="AF40" s="46"/>
    </row>
    <row r="41" spans="1:34" s="49" customFormat="1" ht="45" customHeight="1" x14ac:dyDescent="0.35">
      <c r="A41" s="56" t="s">
        <v>24</v>
      </c>
      <c r="B41" s="57" t="s">
        <v>54</v>
      </c>
      <c r="C41" s="53">
        <v>0</v>
      </c>
      <c r="D41" s="53">
        <v>0</v>
      </c>
      <c r="E41" s="53">
        <v>0</v>
      </c>
      <c r="F41" s="53">
        <v>0</v>
      </c>
      <c r="G41" s="43">
        <f t="shared" si="49"/>
        <v>0</v>
      </c>
      <c r="H41" s="58">
        <v>16949843</v>
      </c>
      <c r="I41" s="53">
        <v>0</v>
      </c>
      <c r="J41" s="53">
        <v>0</v>
      </c>
      <c r="K41" s="53">
        <v>0</v>
      </c>
      <c r="L41" s="53">
        <v>0</v>
      </c>
      <c r="M41" s="42">
        <v>0</v>
      </c>
      <c r="N41" s="44">
        <f t="shared" si="43"/>
        <v>16949843</v>
      </c>
      <c r="O41" s="53">
        <v>0</v>
      </c>
      <c r="P41" s="53">
        <v>0</v>
      </c>
      <c r="Q41" s="42">
        <v>0</v>
      </c>
      <c r="R41" s="42">
        <v>0</v>
      </c>
      <c r="S41" s="44">
        <f t="shared" si="50"/>
        <v>0</v>
      </c>
      <c r="T41" s="42">
        <v>0</v>
      </c>
      <c r="U41" s="44">
        <f t="shared" si="44"/>
        <v>0</v>
      </c>
      <c r="V41" s="44">
        <f t="shared" si="51"/>
        <v>16949843</v>
      </c>
      <c r="W41" s="44">
        <f t="shared" si="52"/>
        <v>0</v>
      </c>
      <c r="X41" s="44">
        <f t="shared" si="53"/>
        <v>0</v>
      </c>
      <c r="Y41" s="44">
        <f t="shared" si="54"/>
        <v>0</v>
      </c>
      <c r="Z41" s="44">
        <f t="shared" si="55"/>
        <v>0</v>
      </c>
      <c r="AA41" s="44">
        <f t="shared" si="58"/>
        <v>0</v>
      </c>
      <c r="AB41" s="44">
        <f t="shared" si="56"/>
        <v>0</v>
      </c>
      <c r="AC41" s="44">
        <f t="shared" si="57"/>
        <v>0</v>
      </c>
      <c r="AD41" s="44">
        <f t="shared" si="57"/>
        <v>0</v>
      </c>
      <c r="AE41" s="45">
        <f t="shared" si="59"/>
        <v>16949843</v>
      </c>
      <c r="AF41" s="46"/>
    </row>
    <row r="42" spans="1:34" s="49" customFormat="1" ht="45" customHeight="1" x14ac:dyDescent="0.35">
      <c r="A42" s="56" t="s">
        <v>25</v>
      </c>
      <c r="B42" s="57" t="s">
        <v>29</v>
      </c>
      <c r="C42" s="53">
        <v>0</v>
      </c>
      <c r="D42" s="53">
        <v>0</v>
      </c>
      <c r="E42" s="53">
        <v>0</v>
      </c>
      <c r="F42" s="53">
        <v>0</v>
      </c>
      <c r="G42" s="43">
        <f t="shared" si="49"/>
        <v>0</v>
      </c>
      <c r="H42" s="58">
        <v>1172551</v>
      </c>
      <c r="I42" s="53">
        <v>0</v>
      </c>
      <c r="J42" s="53">
        <v>0</v>
      </c>
      <c r="K42" s="53">
        <v>0</v>
      </c>
      <c r="L42" s="53">
        <v>0</v>
      </c>
      <c r="M42" s="42">
        <v>0</v>
      </c>
      <c r="N42" s="44">
        <f t="shared" si="43"/>
        <v>1172551</v>
      </c>
      <c r="O42" s="53">
        <v>0</v>
      </c>
      <c r="P42" s="53">
        <v>0</v>
      </c>
      <c r="Q42" s="42">
        <v>0</v>
      </c>
      <c r="R42" s="42">
        <v>0</v>
      </c>
      <c r="S42" s="44">
        <f t="shared" si="50"/>
        <v>0</v>
      </c>
      <c r="T42" s="42">
        <v>0</v>
      </c>
      <c r="U42" s="44">
        <f t="shared" si="44"/>
        <v>0</v>
      </c>
      <c r="V42" s="44">
        <f t="shared" si="51"/>
        <v>1172551</v>
      </c>
      <c r="W42" s="44">
        <f t="shared" si="52"/>
        <v>0</v>
      </c>
      <c r="X42" s="44">
        <f t="shared" si="53"/>
        <v>0</v>
      </c>
      <c r="Y42" s="44">
        <f t="shared" si="54"/>
        <v>0</v>
      </c>
      <c r="Z42" s="44">
        <f t="shared" si="55"/>
        <v>0</v>
      </c>
      <c r="AA42" s="44">
        <f t="shared" si="58"/>
        <v>0</v>
      </c>
      <c r="AB42" s="44">
        <f t="shared" si="56"/>
        <v>0</v>
      </c>
      <c r="AC42" s="44">
        <f t="shared" si="57"/>
        <v>0</v>
      </c>
      <c r="AD42" s="44">
        <f t="shared" si="57"/>
        <v>0</v>
      </c>
      <c r="AE42" s="45">
        <f t="shared" si="59"/>
        <v>1172551</v>
      </c>
      <c r="AF42" s="46"/>
    </row>
    <row r="43" spans="1:34" s="49" customFormat="1" ht="72" customHeight="1" x14ac:dyDescent="0.35">
      <c r="A43" s="56" t="s">
        <v>26</v>
      </c>
      <c r="B43" s="57" t="s">
        <v>108</v>
      </c>
      <c r="C43" s="58">
        <v>15607066</v>
      </c>
      <c r="D43" s="53">
        <v>0</v>
      </c>
      <c r="E43" s="53">
        <v>0</v>
      </c>
      <c r="F43" s="53">
        <v>0</v>
      </c>
      <c r="G43" s="43">
        <f t="shared" si="49"/>
        <v>15607066</v>
      </c>
      <c r="H43" s="58">
        <v>0</v>
      </c>
      <c r="I43" s="53">
        <v>0</v>
      </c>
      <c r="J43" s="53">
        <v>0</v>
      </c>
      <c r="K43" s="53">
        <v>0</v>
      </c>
      <c r="L43" s="53">
        <v>0</v>
      </c>
      <c r="M43" s="42">
        <v>0</v>
      </c>
      <c r="N43" s="44">
        <f t="shared" si="43"/>
        <v>0</v>
      </c>
      <c r="O43" s="53">
        <v>0</v>
      </c>
      <c r="P43" s="53">
        <v>0</v>
      </c>
      <c r="Q43" s="42">
        <v>0</v>
      </c>
      <c r="R43" s="42">
        <v>0</v>
      </c>
      <c r="S43" s="44">
        <f t="shared" si="50"/>
        <v>0</v>
      </c>
      <c r="T43" s="42">
        <v>0</v>
      </c>
      <c r="U43" s="44">
        <f t="shared" si="44"/>
        <v>0</v>
      </c>
      <c r="V43" s="44">
        <f t="shared" si="51"/>
        <v>15607066</v>
      </c>
      <c r="W43" s="44">
        <f t="shared" si="52"/>
        <v>0</v>
      </c>
      <c r="X43" s="44">
        <f t="shared" si="53"/>
        <v>0</v>
      </c>
      <c r="Y43" s="44">
        <f t="shared" si="54"/>
        <v>0</v>
      </c>
      <c r="Z43" s="44">
        <f t="shared" si="55"/>
        <v>0</v>
      </c>
      <c r="AA43" s="44">
        <f t="shared" si="58"/>
        <v>0</v>
      </c>
      <c r="AB43" s="44">
        <f t="shared" si="56"/>
        <v>0</v>
      </c>
      <c r="AC43" s="44">
        <f t="shared" si="57"/>
        <v>0</v>
      </c>
      <c r="AD43" s="44">
        <f t="shared" si="57"/>
        <v>0</v>
      </c>
      <c r="AE43" s="45">
        <f t="shared" si="59"/>
        <v>15607066</v>
      </c>
      <c r="AF43" s="46"/>
    </row>
    <row r="44" spans="1:34" s="49" customFormat="1" ht="72" customHeight="1" thickBot="1" x14ac:dyDescent="0.4">
      <c r="A44" s="56" t="s">
        <v>42</v>
      </c>
      <c r="B44" s="57" t="s">
        <v>109</v>
      </c>
      <c r="C44" s="58">
        <v>8556424</v>
      </c>
      <c r="D44" s="53">
        <v>0</v>
      </c>
      <c r="E44" s="53">
        <v>0</v>
      </c>
      <c r="F44" s="53">
        <v>0</v>
      </c>
      <c r="G44" s="43">
        <f t="shared" si="49"/>
        <v>8556424</v>
      </c>
      <c r="H44" s="58">
        <v>0</v>
      </c>
      <c r="I44" s="53">
        <v>0</v>
      </c>
      <c r="J44" s="53">
        <v>0</v>
      </c>
      <c r="K44" s="53">
        <v>0</v>
      </c>
      <c r="L44" s="53">
        <v>0</v>
      </c>
      <c r="M44" s="42">
        <v>0</v>
      </c>
      <c r="N44" s="44">
        <f t="shared" si="43"/>
        <v>0</v>
      </c>
      <c r="O44" s="53">
        <v>0</v>
      </c>
      <c r="P44" s="53">
        <v>0</v>
      </c>
      <c r="Q44" s="42">
        <v>0</v>
      </c>
      <c r="R44" s="42">
        <v>0</v>
      </c>
      <c r="S44" s="44">
        <f t="shared" si="50"/>
        <v>0</v>
      </c>
      <c r="T44" s="42">
        <v>0</v>
      </c>
      <c r="U44" s="44">
        <f t="shared" si="44"/>
        <v>0</v>
      </c>
      <c r="V44" s="44">
        <f t="shared" si="51"/>
        <v>8556424</v>
      </c>
      <c r="W44" s="44">
        <f t="shared" si="52"/>
        <v>0</v>
      </c>
      <c r="X44" s="44">
        <f t="shared" si="53"/>
        <v>0</v>
      </c>
      <c r="Y44" s="44">
        <f t="shared" si="54"/>
        <v>0</v>
      </c>
      <c r="Z44" s="44">
        <f t="shared" si="55"/>
        <v>0</v>
      </c>
      <c r="AA44" s="44">
        <f t="shared" si="58"/>
        <v>0</v>
      </c>
      <c r="AB44" s="44">
        <f t="shared" si="56"/>
        <v>0</v>
      </c>
      <c r="AC44" s="44">
        <f t="shared" si="57"/>
        <v>0</v>
      </c>
      <c r="AD44" s="44">
        <f t="shared" si="57"/>
        <v>0</v>
      </c>
      <c r="AE44" s="45">
        <f t="shared" si="59"/>
        <v>8556424</v>
      </c>
      <c r="AF44" s="46"/>
    </row>
    <row r="45" spans="1:34" s="34" customFormat="1" ht="51" customHeight="1" thickBot="1" x14ac:dyDescent="0.3">
      <c r="A45" s="162" t="s">
        <v>122</v>
      </c>
      <c r="B45" s="163"/>
      <c r="C45" s="61">
        <f t="shared" ref="C45:AE45" si="60">C46+C66+C79</f>
        <v>0</v>
      </c>
      <c r="D45" s="61">
        <f t="shared" si="60"/>
        <v>0</v>
      </c>
      <c r="E45" s="61">
        <f t="shared" si="60"/>
        <v>0</v>
      </c>
      <c r="F45" s="61">
        <f t="shared" si="60"/>
        <v>0</v>
      </c>
      <c r="G45" s="61">
        <f t="shared" si="60"/>
        <v>0</v>
      </c>
      <c r="H45" s="61">
        <f t="shared" si="60"/>
        <v>0</v>
      </c>
      <c r="I45" s="61">
        <f t="shared" si="60"/>
        <v>2318603</v>
      </c>
      <c r="J45" s="61">
        <f t="shared" si="60"/>
        <v>60000</v>
      </c>
      <c r="K45" s="61">
        <f t="shared" si="60"/>
        <v>3774316</v>
      </c>
      <c r="L45" s="61">
        <f t="shared" si="60"/>
        <v>146922614</v>
      </c>
      <c r="M45" s="61">
        <f t="shared" si="60"/>
        <v>0</v>
      </c>
      <c r="N45" s="61">
        <f t="shared" si="60"/>
        <v>153075533</v>
      </c>
      <c r="O45" s="61">
        <f t="shared" si="60"/>
        <v>5520464</v>
      </c>
      <c r="P45" s="61">
        <f t="shared" si="60"/>
        <v>8700000</v>
      </c>
      <c r="Q45" s="61">
        <f t="shared" si="60"/>
        <v>525000</v>
      </c>
      <c r="R45" s="61">
        <f t="shared" si="60"/>
        <v>0</v>
      </c>
      <c r="S45" s="61">
        <f t="shared" si="60"/>
        <v>14745464</v>
      </c>
      <c r="T45" s="61">
        <f t="shared" si="60"/>
        <v>10000</v>
      </c>
      <c r="U45" s="61">
        <f t="shared" si="60"/>
        <v>10000</v>
      </c>
      <c r="V45" s="61">
        <f t="shared" si="60"/>
        <v>0</v>
      </c>
      <c r="W45" s="61">
        <f t="shared" si="60"/>
        <v>7849067</v>
      </c>
      <c r="X45" s="61">
        <f t="shared" si="60"/>
        <v>60000</v>
      </c>
      <c r="Y45" s="61">
        <f t="shared" si="60"/>
        <v>3774316</v>
      </c>
      <c r="Z45" s="61">
        <f t="shared" si="60"/>
        <v>155622614</v>
      </c>
      <c r="AA45" s="61">
        <f t="shared" si="60"/>
        <v>525000</v>
      </c>
      <c r="AB45" s="61">
        <f t="shared" si="60"/>
        <v>0</v>
      </c>
      <c r="AC45" s="61">
        <f t="shared" si="60"/>
        <v>0</v>
      </c>
      <c r="AD45" s="61">
        <f t="shared" si="60"/>
        <v>0</v>
      </c>
      <c r="AE45" s="62">
        <f t="shared" si="60"/>
        <v>167830997</v>
      </c>
      <c r="AF45" s="33"/>
      <c r="AG45" s="63"/>
      <c r="AH45" s="35"/>
    </row>
    <row r="46" spans="1:34" s="34" customFormat="1" ht="36" customHeight="1" thickBot="1" x14ac:dyDescent="0.3">
      <c r="A46" s="144" t="s">
        <v>15</v>
      </c>
      <c r="B46" s="145"/>
      <c r="C46" s="36">
        <f t="shared" ref="C46:AE46" si="61">C47+C58</f>
        <v>0</v>
      </c>
      <c r="D46" s="36">
        <f t="shared" si="61"/>
        <v>0</v>
      </c>
      <c r="E46" s="36">
        <f t="shared" si="61"/>
        <v>0</v>
      </c>
      <c r="F46" s="36">
        <f t="shared" si="61"/>
        <v>0</v>
      </c>
      <c r="G46" s="36">
        <f t="shared" si="61"/>
        <v>0</v>
      </c>
      <c r="H46" s="36">
        <f t="shared" si="61"/>
        <v>0</v>
      </c>
      <c r="I46" s="36">
        <f t="shared" si="61"/>
        <v>2318603</v>
      </c>
      <c r="J46" s="36">
        <f t="shared" si="61"/>
        <v>0</v>
      </c>
      <c r="K46" s="36">
        <f t="shared" si="61"/>
        <v>1993188</v>
      </c>
      <c r="L46" s="36">
        <f t="shared" si="61"/>
        <v>92356554</v>
      </c>
      <c r="M46" s="36">
        <f t="shared" si="61"/>
        <v>0</v>
      </c>
      <c r="N46" s="36">
        <f t="shared" si="61"/>
        <v>96668345</v>
      </c>
      <c r="O46" s="36">
        <f t="shared" si="61"/>
        <v>3507961</v>
      </c>
      <c r="P46" s="36">
        <f t="shared" si="61"/>
        <v>7700000</v>
      </c>
      <c r="Q46" s="36">
        <f t="shared" si="61"/>
        <v>400000</v>
      </c>
      <c r="R46" s="36">
        <f t="shared" si="61"/>
        <v>0</v>
      </c>
      <c r="S46" s="36">
        <f t="shared" si="61"/>
        <v>11607961</v>
      </c>
      <c r="T46" s="36">
        <f t="shared" si="61"/>
        <v>10000</v>
      </c>
      <c r="U46" s="36">
        <f t="shared" si="61"/>
        <v>10000</v>
      </c>
      <c r="V46" s="36">
        <f t="shared" si="61"/>
        <v>0</v>
      </c>
      <c r="W46" s="36">
        <f t="shared" si="61"/>
        <v>5836564</v>
      </c>
      <c r="X46" s="36">
        <f t="shared" si="61"/>
        <v>0</v>
      </c>
      <c r="Y46" s="36">
        <f t="shared" si="61"/>
        <v>1993188</v>
      </c>
      <c r="Z46" s="36">
        <f t="shared" si="61"/>
        <v>100056554</v>
      </c>
      <c r="AA46" s="36">
        <f t="shared" si="61"/>
        <v>400000</v>
      </c>
      <c r="AB46" s="36">
        <f t="shared" si="61"/>
        <v>0</v>
      </c>
      <c r="AC46" s="36">
        <f t="shared" si="61"/>
        <v>0</v>
      </c>
      <c r="AD46" s="36">
        <f t="shared" si="61"/>
        <v>0</v>
      </c>
      <c r="AE46" s="37">
        <f t="shared" si="61"/>
        <v>108286306</v>
      </c>
      <c r="AF46" s="33"/>
      <c r="AH46" s="35"/>
    </row>
    <row r="47" spans="1:34" s="34" customFormat="1" ht="33" customHeight="1" x14ac:dyDescent="0.25">
      <c r="A47" s="146" t="s">
        <v>18</v>
      </c>
      <c r="B47" s="147"/>
      <c r="C47" s="38">
        <f t="shared" ref="C47:AE47" si="62">SUM(C48:C57)</f>
        <v>0</v>
      </c>
      <c r="D47" s="38">
        <f t="shared" si="62"/>
        <v>0</v>
      </c>
      <c r="E47" s="38">
        <f t="shared" si="62"/>
        <v>0</v>
      </c>
      <c r="F47" s="38">
        <f t="shared" si="62"/>
        <v>0</v>
      </c>
      <c r="G47" s="38">
        <f t="shared" si="62"/>
        <v>0</v>
      </c>
      <c r="H47" s="38">
        <f t="shared" si="62"/>
        <v>0</v>
      </c>
      <c r="I47" s="38">
        <f t="shared" si="62"/>
        <v>2318603</v>
      </c>
      <c r="J47" s="38">
        <f t="shared" si="62"/>
        <v>0</v>
      </c>
      <c r="K47" s="38">
        <f t="shared" si="62"/>
        <v>1993188</v>
      </c>
      <c r="L47" s="38">
        <f t="shared" si="62"/>
        <v>42817982</v>
      </c>
      <c r="M47" s="38">
        <f t="shared" si="62"/>
        <v>0</v>
      </c>
      <c r="N47" s="38">
        <f t="shared" si="62"/>
        <v>47129773</v>
      </c>
      <c r="O47" s="38">
        <f t="shared" si="62"/>
        <v>3487961</v>
      </c>
      <c r="P47" s="38">
        <f t="shared" si="62"/>
        <v>7700000</v>
      </c>
      <c r="Q47" s="38">
        <f t="shared" si="62"/>
        <v>400000</v>
      </c>
      <c r="R47" s="38">
        <f t="shared" si="62"/>
        <v>0</v>
      </c>
      <c r="S47" s="38">
        <f t="shared" si="62"/>
        <v>11587961</v>
      </c>
      <c r="T47" s="38">
        <f t="shared" si="62"/>
        <v>10000</v>
      </c>
      <c r="U47" s="38">
        <f t="shared" si="62"/>
        <v>10000</v>
      </c>
      <c r="V47" s="38">
        <f t="shared" si="62"/>
        <v>0</v>
      </c>
      <c r="W47" s="38">
        <f t="shared" si="62"/>
        <v>5816564</v>
      </c>
      <c r="X47" s="38">
        <f t="shared" si="62"/>
        <v>0</v>
      </c>
      <c r="Y47" s="38">
        <f t="shared" si="62"/>
        <v>1993188</v>
      </c>
      <c r="Z47" s="38">
        <f t="shared" si="62"/>
        <v>50517982</v>
      </c>
      <c r="AA47" s="38">
        <f t="shared" si="62"/>
        <v>400000</v>
      </c>
      <c r="AB47" s="38">
        <f t="shared" si="62"/>
        <v>0</v>
      </c>
      <c r="AC47" s="38">
        <f t="shared" si="62"/>
        <v>0</v>
      </c>
      <c r="AD47" s="38">
        <f t="shared" si="62"/>
        <v>0</v>
      </c>
      <c r="AE47" s="39">
        <f t="shared" si="62"/>
        <v>58727734</v>
      </c>
      <c r="AF47" s="33"/>
      <c r="AH47" s="35"/>
    </row>
    <row r="48" spans="1:34" s="65" customFormat="1" ht="33" customHeight="1" x14ac:dyDescent="0.35">
      <c r="A48" s="40" t="s">
        <v>19</v>
      </c>
      <c r="B48" s="41" t="s">
        <v>58</v>
      </c>
      <c r="C48" s="42">
        <v>0</v>
      </c>
      <c r="D48" s="42">
        <v>0</v>
      </c>
      <c r="E48" s="42">
        <v>0</v>
      </c>
      <c r="F48" s="42">
        <v>0</v>
      </c>
      <c r="G48" s="44">
        <f t="shared" ref="G48:G51" si="63">SUM(C48:F48)</f>
        <v>0</v>
      </c>
      <c r="H48" s="42">
        <v>0</v>
      </c>
      <c r="I48" s="42">
        <v>0</v>
      </c>
      <c r="J48" s="42">
        <v>0</v>
      </c>
      <c r="K48" s="42">
        <v>0</v>
      </c>
      <c r="L48" s="42">
        <v>1717000</v>
      </c>
      <c r="M48" s="42">
        <v>0</v>
      </c>
      <c r="N48" s="44">
        <f t="shared" ref="N48:N57" si="64">SUM(H48:M48)</f>
        <v>1717000</v>
      </c>
      <c r="O48" s="42">
        <v>0</v>
      </c>
      <c r="P48" s="42">
        <v>0</v>
      </c>
      <c r="Q48" s="42">
        <v>0</v>
      </c>
      <c r="R48" s="42">
        <v>0</v>
      </c>
      <c r="S48" s="44">
        <f t="shared" ref="S48:S57" si="65">SUM(O48:R48)</f>
        <v>0</v>
      </c>
      <c r="T48" s="42">
        <v>0</v>
      </c>
      <c r="U48" s="44">
        <f t="shared" ref="U48:U65" si="66">T48</f>
        <v>0</v>
      </c>
      <c r="V48" s="44">
        <f t="shared" ref="V48:V57" si="67">C48+H48</f>
        <v>0</v>
      </c>
      <c r="W48" s="44">
        <f t="shared" ref="W48:W57" si="68">I48+O48+T48</f>
        <v>0</v>
      </c>
      <c r="X48" s="44">
        <f t="shared" ref="X48:X57" si="69">J48</f>
        <v>0</v>
      </c>
      <c r="Y48" s="44">
        <f t="shared" ref="Y48:Y57" si="70">D48+K48</f>
        <v>0</v>
      </c>
      <c r="Z48" s="44">
        <f t="shared" ref="Z48:Z57" si="71">L48+P48</f>
        <v>1717000</v>
      </c>
      <c r="AA48" s="44">
        <f t="shared" si="58"/>
        <v>0</v>
      </c>
      <c r="AB48" s="44">
        <f t="shared" ref="AB48:AB57" si="72">M48+R48</f>
        <v>0</v>
      </c>
      <c r="AC48" s="44">
        <f t="shared" ref="AC48:AD57" si="73">E48</f>
        <v>0</v>
      </c>
      <c r="AD48" s="44">
        <f t="shared" si="73"/>
        <v>0</v>
      </c>
      <c r="AE48" s="45">
        <f t="shared" si="59"/>
        <v>1717000</v>
      </c>
      <c r="AF48" s="64"/>
    </row>
    <row r="49" spans="1:34" s="65" customFormat="1" ht="45" customHeight="1" x14ac:dyDescent="0.35">
      <c r="A49" s="40" t="s">
        <v>21</v>
      </c>
      <c r="B49" s="41" t="s">
        <v>31</v>
      </c>
      <c r="C49" s="42">
        <v>0</v>
      </c>
      <c r="D49" s="42">
        <v>0</v>
      </c>
      <c r="E49" s="42">
        <v>0</v>
      </c>
      <c r="F49" s="42">
        <v>0</v>
      </c>
      <c r="G49" s="43">
        <f t="shared" si="63"/>
        <v>0</v>
      </c>
      <c r="H49" s="42">
        <v>0</v>
      </c>
      <c r="I49" s="42">
        <v>0</v>
      </c>
      <c r="J49" s="42">
        <v>0</v>
      </c>
      <c r="K49" s="42">
        <v>0</v>
      </c>
      <c r="L49" s="42">
        <v>100000</v>
      </c>
      <c r="M49" s="42">
        <v>0</v>
      </c>
      <c r="N49" s="44">
        <f t="shared" si="64"/>
        <v>100000</v>
      </c>
      <c r="O49" s="42">
        <v>0</v>
      </c>
      <c r="P49" s="42">
        <v>0</v>
      </c>
      <c r="Q49" s="42">
        <v>0</v>
      </c>
      <c r="R49" s="42">
        <v>0</v>
      </c>
      <c r="S49" s="44">
        <f t="shared" si="65"/>
        <v>0</v>
      </c>
      <c r="T49" s="42">
        <v>0</v>
      </c>
      <c r="U49" s="44">
        <f t="shared" si="66"/>
        <v>0</v>
      </c>
      <c r="V49" s="44">
        <f t="shared" si="67"/>
        <v>0</v>
      </c>
      <c r="W49" s="44">
        <f t="shared" si="68"/>
        <v>0</v>
      </c>
      <c r="X49" s="44">
        <f t="shared" si="69"/>
        <v>0</v>
      </c>
      <c r="Y49" s="44">
        <f t="shared" si="70"/>
        <v>0</v>
      </c>
      <c r="Z49" s="44">
        <f t="shared" si="71"/>
        <v>100000</v>
      </c>
      <c r="AA49" s="44">
        <f t="shared" si="58"/>
        <v>0</v>
      </c>
      <c r="AB49" s="44">
        <f t="shared" si="72"/>
        <v>0</v>
      </c>
      <c r="AC49" s="44">
        <f t="shared" si="73"/>
        <v>0</v>
      </c>
      <c r="AD49" s="44">
        <f t="shared" si="73"/>
        <v>0</v>
      </c>
      <c r="AE49" s="45">
        <f t="shared" si="59"/>
        <v>100000</v>
      </c>
      <c r="AF49" s="66"/>
      <c r="AH49" s="67"/>
    </row>
    <row r="50" spans="1:34" s="68" customFormat="1" ht="33" customHeight="1" x14ac:dyDescent="0.35">
      <c r="A50" s="40" t="s">
        <v>22</v>
      </c>
      <c r="B50" s="41" t="s">
        <v>59</v>
      </c>
      <c r="C50" s="42">
        <v>0</v>
      </c>
      <c r="D50" s="42">
        <v>0</v>
      </c>
      <c r="E50" s="42">
        <v>0</v>
      </c>
      <c r="F50" s="42">
        <v>0</v>
      </c>
      <c r="G50" s="43">
        <f t="shared" si="63"/>
        <v>0</v>
      </c>
      <c r="H50" s="42">
        <v>0</v>
      </c>
      <c r="I50" s="42">
        <v>0</v>
      </c>
      <c r="J50" s="42">
        <v>0</v>
      </c>
      <c r="K50" s="42">
        <v>0</v>
      </c>
      <c r="L50" s="42">
        <v>279460</v>
      </c>
      <c r="M50" s="42">
        <v>0</v>
      </c>
      <c r="N50" s="44">
        <f t="shared" si="64"/>
        <v>279460</v>
      </c>
      <c r="O50" s="42">
        <v>0</v>
      </c>
      <c r="P50" s="42">
        <v>0</v>
      </c>
      <c r="Q50" s="42">
        <v>0</v>
      </c>
      <c r="R50" s="42">
        <v>0</v>
      </c>
      <c r="S50" s="44">
        <f t="shared" si="65"/>
        <v>0</v>
      </c>
      <c r="T50" s="42">
        <v>0</v>
      </c>
      <c r="U50" s="44">
        <f t="shared" si="66"/>
        <v>0</v>
      </c>
      <c r="V50" s="44">
        <f t="shared" si="67"/>
        <v>0</v>
      </c>
      <c r="W50" s="44">
        <f t="shared" si="68"/>
        <v>0</v>
      </c>
      <c r="X50" s="44">
        <f t="shared" si="69"/>
        <v>0</v>
      </c>
      <c r="Y50" s="44">
        <f t="shared" si="70"/>
        <v>0</v>
      </c>
      <c r="Z50" s="44">
        <f t="shared" si="71"/>
        <v>279460</v>
      </c>
      <c r="AA50" s="44">
        <f t="shared" si="58"/>
        <v>0</v>
      </c>
      <c r="AB50" s="44">
        <f t="shared" si="72"/>
        <v>0</v>
      </c>
      <c r="AC50" s="44">
        <f t="shared" si="73"/>
        <v>0</v>
      </c>
      <c r="AD50" s="44">
        <f t="shared" si="73"/>
        <v>0</v>
      </c>
      <c r="AE50" s="45">
        <f t="shared" si="59"/>
        <v>279460</v>
      </c>
      <c r="AF50" s="64"/>
    </row>
    <row r="51" spans="1:34" s="49" customFormat="1" ht="33" customHeight="1" x14ac:dyDescent="0.35">
      <c r="A51" s="40" t="s">
        <v>24</v>
      </c>
      <c r="B51" s="55" t="s">
        <v>60</v>
      </c>
      <c r="C51" s="53">
        <v>0</v>
      </c>
      <c r="D51" s="42">
        <v>0</v>
      </c>
      <c r="E51" s="42">
        <v>0</v>
      </c>
      <c r="F51" s="42">
        <v>0</v>
      </c>
      <c r="G51" s="43">
        <f t="shared" si="63"/>
        <v>0</v>
      </c>
      <c r="H51" s="53">
        <v>0</v>
      </c>
      <c r="I51" s="53">
        <v>0</v>
      </c>
      <c r="J51" s="53">
        <v>0</v>
      </c>
      <c r="K51" s="53">
        <v>0</v>
      </c>
      <c r="L51" s="53">
        <v>1278428</v>
      </c>
      <c r="M51" s="42">
        <v>0</v>
      </c>
      <c r="N51" s="44">
        <f t="shared" si="64"/>
        <v>1278428</v>
      </c>
      <c r="O51" s="42">
        <v>0</v>
      </c>
      <c r="P51" s="53">
        <v>0</v>
      </c>
      <c r="Q51" s="42">
        <v>0</v>
      </c>
      <c r="R51" s="42">
        <v>0</v>
      </c>
      <c r="S51" s="44">
        <f t="shared" si="65"/>
        <v>0</v>
      </c>
      <c r="T51" s="42">
        <v>0</v>
      </c>
      <c r="U51" s="44">
        <f t="shared" si="66"/>
        <v>0</v>
      </c>
      <c r="V51" s="44">
        <f t="shared" si="67"/>
        <v>0</v>
      </c>
      <c r="W51" s="44">
        <f t="shared" si="68"/>
        <v>0</v>
      </c>
      <c r="X51" s="44">
        <f t="shared" si="69"/>
        <v>0</v>
      </c>
      <c r="Y51" s="44">
        <f t="shared" si="70"/>
        <v>0</v>
      </c>
      <c r="Z51" s="44">
        <f t="shared" si="71"/>
        <v>1278428</v>
      </c>
      <c r="AA51" s="44">
        <f t="shared" si="58"/>
        <v>0</v>
      </c>
      <c r="AB51" s="44">
        <f t="shared" si="72"/>
        <v>0</v>
      </c>
      <c r="AC51" s="44">
        <f t="shared" si="73"/>
        <v>0</v>
      </c>
      <c r="AD51" s="44">
        <f t="shared" si="73"/>
        <v>0</v>
      </c>
      <c r="AE51" s="45">
        <f t="shared" si="59"/>
        <v>1278428</v>
      </c>
      <c r="AF51" s="46"/>
    </row>
    <row r="52" spans="1:34" s="49" customFormat="1" ht="45" customHeight="1" x14ac:dyDescent="0.35">
      <c r="A52" s="40" t="s">
        <v>25</v>
      </c>
      <c r="B52" s="41" t="s">
        <v>61</v>
      </c>
      <c r="C52" s="42">
        <v>0</v>
      </c>
      <c r="D52" s="42">
        <v>0</v>
      </c>
      <c r="E52" s="42">
        <v>0</v>
      </c>
      <c r="F52" s="42">
        <v>0</v>
      </c>
      <c r="G52" s="44">
        <f>SUM(C52:F52)</f>
        <v>0</v>
      </c>
      <c r="H52" s="42">
        <v>0</v>
      </c>
      <c r="I52" s="42">
        <v>0</v>
      </c>
      <c r="J52" s="42">
        <v>0</v>
      </c>
      <c r="K52" s="42">
        <v>0</v>
      </c>
      <c r="L52" s="42">
        <v>970000</v>
      </c>
      <c r="M52" s="42">
        <v>0</v>
      </c>
      <c r="N52" s="44">
        <f t="shared" si="64"/>
        <v>970000</v>
      </c>
      <c r="O52" s="42">
        <v>0</v>
      </c>
      <c r="P52" s="42">
        <v>0</v>
      </c>
      <c r="Q52" s="42">
        <v>0</v>
      </c>
      <c r="R52" s="42">
        <v>0</v>
      </c>
      <c r="S52" s="44">
        <f t="shared" si="65"/>
        <v>0</v>
      </c>
      <c r="T52" s="42">
        <v>0</v>
      </c>
      <c r="U52" s="44">
        <f t="shared" si="66"/>
        <v>0</v>
      </c>
      <c r="V52" s="44">
        <f t="shared" si="67"/>
        <v>0</v>
      </c>
      <c r="W52" s="44">
        <f t="shared" si="68"/>
        <v>0</v>
      </c>
      <c r="X52" s="44">
        <f t="shared" si="69"/>
        <v>0</v>
      </c>
      <c r="Y52" s="44">
        <f t="shared" si="70"/>
        <v>0</v>
      </c>
      <c r="Z52" s="44">
        <f t="shared" si="71"/>
        <v>970000</v>
      </c>
      <c r="AA52" s="44">
        <f t="shared" si="58"/>
        <v>0</v>
      </c>
      <c r="AB52" s="44">
        <f t="shared" si="72"/>
        <v>0</v>
      </c>
      <c r="AC52" s="44">
        <f t="shared" si="73"/>
        <v>0</v>
      </c>
      <c r="AD52" s="44">
        <f t="shared" si="73"/>
        <v>0</v>
      </c>
      <c r="AE52" s="45">
        <f t="shared" si="59"/>
        <v>970000</v>
      </c>
      <c r="AF52" s="46"/>
    </row>
    <row r="53" spans="1:34" s="49" customFormat="1" ht="33" customHeight="1" x14ac:dyDescent="0.35">
      <c r="A53" s="40" t="s">
        <v>26</v>
      </c>
      <c r="B53" s="41" t="s">
        <v>35</v>
      </c>
      <c r="C53" s="42">
        <v>0</v>
      </c>
      <c r="D53" s="42">
        <v>0</v>
      </c>
      <c r="E53" s="42">
        <v>0</v>
      </c>
      <c r="F53" s="42">
        <v>0</v>
      </c>
      <c r="G53" s="44">
        <f>SUM(C53:F53)</f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f t="shared" si="64"/>
        <v>0</v>
      </c>
      <c r="O53" s="42">
        <v>637120</v>
      </c>
      <c r="P53" s="42">
        <v>200000</v>
      </c>
      <c r="Q53" s="42">
        <v>400000</v>
      </c>
      <c r="R53" s="42">
        <v>0</v>
      </c>
      <c r="S53" s="44">
        <f t="shared" si="65"/>
        <v>1237120</v>
      </c>
      <c r="T53" s="42">
        <v>0</v>
      </c>
      <c r="U53" s="44">
        <f t="shared" si="66"/>
        <v>0</v>
      </c>
      <c r="V53" s="44">
        <f t="shared" si="67"/>
        <v>0</v>
      </c>
      <c r="W53" s="44">
        <f t="shared" si="68"/>
        <v>637120</v>
      </c>
      <c r="X53" s="44">
        <f t="shared" si="69"/>
        <v>0</v>
      </c>
      <c r="Y53" s="44">
        <f t="shared" si="70"/>
        <v>0</v>
      </c>
      <c r="Z53" s="44">
        <f t="shared" si="71"/>
        <v>200000</v>
      </c>
      <c r="AA53" s="44">
        <f t="shared" si="58"/>
        <v>400000</v>
      </c>
      <c r="AB53" s="44">
        <f t="shared" si="72"/>
        <v>0</v>
      </c>
      <c r="AC53" s="44">
        <f t="shared" si="73"/>
        <v>0</v>
      </c>
      <c r="AD53" s="44">
        <f t="shared" si="73"/>
        <v>0</v>
      </c>
      <c r="AE53" s="45">
        <f t="shared" si="59"/>
        <v>1237120</v>
      </c>
      <c r="AF53" s="46"/>
    </row>
    <row r="54" spans="1:34" s="49" customFormat="1" ht="45" customHeight="1" x14ac:dyDescent="0.35">
      <c r="A54" s="40" t="s">
        <v>42</v>
      </c>
      <c r="B54" s="55" t="s">
        <v>32</v>
      </c>
      <c r="C54" s="53">
        <v>0</v>
      </c>
      <c r="D54" s="53">
        <v>0</v>
      </c>
      <c r="E54" s="53">
        <v>0</v>
      </c>
      <c r="F54" s="53">
        <v>0</v>
      </c>
      <c r="G54" s="43">
        <f>SUM(C54:F54)</f>
        <v>0</v>
      </c>
      <c r="H54" s="53">
        <v>0</v>
      </c>
      <c r="I54" s="53">
        <v>0</v>
      </c>
      <c r="J54" s="53">
        <v>0</v>
      </c>
      <c r="K54" s="53">
        <v>0</v>
      </c>
      <c r="L54" s="53">
        <v>96000</v>
      </c>
      <c r="M54" s="42">
        <v>0</v>
      </c>
      <c r="N54" s="44">
        <f t="shared" si="64"/>
        <v>96000</v>
      </c>
      <c r="O54" s="42">
        <v>450000</v>
      </c>
      <c r="P54" s="53">
        <v>6500000</v>
      </c>
      <c r="Q54" s="42">
        <v>0</v>
      </c>
      <c r="R54" s="42">
        <v>0</v>
      </c>
      <c r="S54" s="44">
        <f t="shared" si="65"/>
        <v>6950000</v>
      </c>
      <c r="T54" s="42">
        <v>10000</v>
      </c>
      <c r="U54" s="44">
        <f t="shared" si="66"/>
        <v>10000</v>
      </c>
      <c r="V54" s="44">
        <f t="shared" si="67"/>
        <v>0</v>
      </c>
      <c r="W54" s="44">
        <f t="shared" si="68"/>
        <v>460000</v>
      </c>
      <c r="X54" s="44">
        <f t="shared" si="69"/>
        <v>0</v>
      </c>
      <c r="Y54" s="44">
        <f t="shared" si="70"/>
        <v>0</v>
      </c>
      <c r="Z54" s="44">
        <f t="shared" si="71"/>
        <v>6596000</v>
      </c>
      <c r="AA54" s="44">
        <f t="shared" si="58"/>
        <v>0</v>
      </c>
      <c r="AB54" s="44">
        <f t="shared" si="72"/>
        <v>0</v>
      </c>
      <c r="AC54" s="44">
        <f t="shared" si="73"/>
        <v>0</v>
      </c>
      <c r="AD54" s="44">
        <f t="shared" si="73"/>
        <v>0</v>
      </c>
      <c r="AE54" s="45">
        <f t="shared" si="59"/>
        <v>7056000</v>
      </c>
      <c r="AF54" s="46"/>
    </row>
    <row r="55" spans="1:34" s="49" customFormat="1" ht="45" customHeight="1" x14ac:dyDescent="0.35">
      <c r="A55" s="40" t="s">
        <v>27</v>
      </c>
      <c r="B55" s="55" t="s">
        <v>33</v>
      </c>
      <c r="C55" s="53">
        <v>0</v>
      </c>
      <c r="D55" s="53">
        <v>0</v>
      </c>
      <c r="E55" s="53">
        <v>0</v>
      </c>
      <c r="F55" s="53">
        <v>0</v>
      </c>
      <c r="G55" s="43">
        <f>SUM(C55:F55)</f>
        <v>0</v>
      </c>
      <c r="H55" s="53">
        <v>0</v>
      </c>
      <c r="I55" s="53">
        <v>0</v>
      </c>
      <c r="J55" s="53">
        <v>0</v>
      </c>
      <c r="K55" s="53">
        <v>0</v>
      </c>
      <c r="L55" s="53">
        <v>10945120</v>
      </c>
      <c r="M55" s="42">
        <v>0</v>
      </c>
      <c r="N55" s="44">
        <f t="shared" si="64"/>
        <v>10945120</v>
      </c>
      <c r="O55" s="42">
        <v>440786</v>
      </c>
      <c r="P55" s="53">
        <v>0</v>
      </c>
      <c r="Q55" s="42">
        <v>0</v>
      </c>
      <c r="R55" s="42">
        <v>0</v>
      </c>
      <c r="S55" s="44">
        <f t="shared" si="65"/>
        <v>440786</v>
      </c>
      <c r="T55" s="42">
        <v>0</v>
      </c>
      <c r="U55" s="44">
        <f t="shared" si="66"/>
        <v>0</v>
      </c>
      <c r="V55" s="44">
        <f t="shared" si="67"/>
        <v>0</v>
      </c>
      <c r="W55" s="44">
        <f t="shared" si="68"/>
        <v>440786</v>
      </c>
      <c r="X55" s="44">
        <f t="shared" si="69"/>
        <v>0</v>
      </c>
      <c r="Y55" s="44">
        <f t="shared" si="70"/>
        <v>0</v>
      </c>
      <c r="Z55" s="44">
        <f t="shared" si="71"/>
        <v>10945120</v>
      </c>
      <c r="AA55" s="44">
        <f t="shared" si="58"/>
        <v>0</v>
      </c>
      <c r="AB55" s="44">
        <f t="shared" si="72"/>
        <v>0</v>
      </c>
      <c r="AC55" s="44">
        <f t="shared" si="73"/>
        <v>0</v>
      </c>
      <c r="AD55" s="44">
        <f t="shared" si="73"/>
        <v>0</v>
      </c>
      <c r="AE55" s="45">
        <f t="shared" si="59"/>
        <v>11385906</v>
      </c>
      <c r="AF55" s="46"/>
    </row>
    <row r="56" spans="1:34" s="49" customFormat="1" ht="57" customHeight="1" x14ac:dyDescent="0.35">
      <c r="A56" s="40" t="s">
        <v>28</v>
      </c>
      <c r="B56" s="55" t="s">
        <v>34</v>
      </c>
      <c r="C56" s="53">
        <v>0</v>
      </c>
      <c r="D56" s="53">
        <v>0</v>
      </c>
      <c r="E56" s="53">
        <v>0</v>
      </c>
      <c r="F56" s="53">
        <v>0</v>
      </c>
      <c r="G56" s="43">
        <f>SUM(C56:F56)</f>
        <v>0</v>
      </c>
      <c r="H56" s="53">
        <v>0</v>
      </c>
      <c r="I56" s="53">
        <v>0</v>
      </c>
      <c r="J56" s="53">
        <v>0</v>
      </c>
      <c r="K56" s="53">
        <v>0</v>
      </c>
      <c r="L56" s="53">
        <v>7828304</v>
      </c>
      <c r="M56" s="42">
        <v>0</v>
      </c>
      <c r="N56" s="44">
        <f t="shared" si="64"/>
        <v>7828304</v>
      </c>
      <c r="O56" s="42">
        <v>560055</v>
      </c>
      <c r="P56" s="53">
        <v>0</v>
      </c>
      <c r="Q56" s="42">
        <v>0</v>
      </c>
      <c r="R56" s="42">
        <v>0</v>
      </c>
      <c r="S56" s="44">
        <f t="shared" si="65"/>
        <v>560055</v>
      </c>
      <c r="T56" s="42">
        <v>0</v>
      </c>
      <c r="U56" s="44">
        <f t="shared" si="66"/>
        <v>0</v>
      </c>
      <c r="V56" s="44">
        <f t="shared" si="67"/>
        <v>0</v>
      </c>
      <c r="W56" s="44">
        <f t="shared" si="68"/>
        <v>560055</v>
      </c>
      <c r="X56" s="44">
        <f t="shared" si="69"/>
        <v>0</v>
      </c>
      <c r="Y56" s="44">
        <f t="shared" si="70"/>
        <v>0</v>
      </c>
      <c r="Z56" s="44">
        <f t="shared" si="71"/>
        <v>7828304</v>
      </c>
      <c r="AA56" s="44">
        <f t="shared" si="58"/>
        <v>0</v>
      </c>
      <c r="AB56" s="44">
        <f t="shared" si="72"/>
        <v>0</v>
      </c>
      <c r="AC56" s="44">
        <f t="shared" si="73"/>
        <v>0</v>
      </c>
      <c r="AD56" s="44">
        <f t="shared" si="73"/>
        <v>0</v>
      </c>
      <c r="AE56" s="45">
        <f t="shared" si="59"/>
        <v>8388359</v>
      </c>
      <c r="AF56" s="46"/>
    </row>
    <row r="57" spans="1:34" s="49" customFormat="1" ht="57" customHeight="1" x14ac:dyDescent="0.35">
      <c r="A57" s="40" t="s">
        <v>76</v>
      </c>
      <c r="B57" s="41" t="s">
        <v>63</v>
      </c>
      <c r="C57" s="42">
        <v>0</v>
      </c>
      <c r="D57" s="42">
        <v>0</v>
      </c>
      <c r="E57" s="42">
        <v>0</v>
      </c>
      <c r="F57" s="42">
        <v>0</v>
      </c>
      <c r="G57" s="44">
        <f t="shared" ref="G57:G60" si="74">SUM(C57:F57)</f>
        <v>0</v>
      </c>
      <c r="H57" s="42">
        <v>0</v>
      </c>
      <c r="I57" s="42">
        <v>2318603</v>
      </c>
      <c r="J57" s="42">
        <v>0</v>
      </c>
      <c r="K57" s="42">
        <v>1993188</v>
      </c>
      <c r="L57" s="42">
        <v>19603670</v>
      </c>
      <c r="M57" s="42">
        <v>0</v>
      </c>
      <c r="N57" s="44">
        <f t="shared" si="64"/>
        <v>23915461</v>
      </c>
      <c r="O57" s="42">
        <v>1400000</v>
      </c>
      <c r="P57" s="53">
        <v>1000000</v>
      </c>
      <c r="Q57" s="42">
        <v>0</v>
      </c>
      <c r="R57" s="42">
        <v>0</v>
      </c>
      <c r="S57" s="44">
        <f t="shared" si="65"/>
        <v>2400000</v>
      </c>
      <c r="T57" s="42">
        <v>0</v>
      </c>
      <c r="U57" s="44">
        <f t="shared" si="66"/>
        <v>0</v>
      </c>
      <c r="V57" s="44">
        <f t="shared" si="67"/>
        <v>0</v>
      </c>
      <c r="W57" s="44">
        <f t="shared" si="68"/>
        <v>3718603</v>
      </c>
      <c r="X57" s="44">
        <f t="shared" si="69"/>
        <v>0</v>
      </c>
      <c r="Y57" s="44">
        <f t="shared" si="70"/>
        <v>1993188</v>
      </c>
      <c r="Z57" s="44">
        <f t="shared" si="71"/>
        <v>20603670</v>
      </c>
      <c r="AA57" s="44">
        <f t="shared" si="58"/>
        <v>0</v>
      </c>
      <c r="AB57" s="44">
        <f t="shared" si="72"/>
        <v>0</v>
      </c>
      <c r="AC57" s="44">
        <f t="shared" si="73"/>
        <v>0</v>
      </c>
      <c r="AD57" s="44">
        <f t="shared" si="73"/>
        <v>0</v>
      </c>
      <c r="AE57" s="45">
        <f t="shared" si="59"/>
        <v>26315461</v>
      </c>
      <c r="AF57" s="46"/>
    </row>
    <row r="58" spans="1:34" s="48" customFormat="1" ht="33" customHeight="1" x14ac:dyDescent="0.25">
      <c r="A58" s="154" t="s">
        <v>20</v>
      </c>
      <c r="B58" s="155"/>
      <c r="C58" s="75">
        <f>SUM(C59:C65)</f>
        <v>0</v>
      </c>
      <c r="D58" s="75">
        <f t="shared" ref="D58:AE58" si="75">SUM(D59:D65)</f>
        <v>0</v>
      </c>
      <c r="E58" s="75">
        <f t="shared" si="75"/>
        <v>0</v>
      </c>
      <c r="F58" s="75">
        <f t="shared" si="75"/>
        <v>0</v>
      </c>
      <c r="G58" s="75">
        <f t="shared" si="75"/>
        <v>0</v>
      </c>
      <c r="H58" s="75">
        <f t="shared" si="75"/>
        <v>0</v>
      </c>
      <c r="I58" s="75">
        <f t="shared" si="75"/>
        <v>0</v>
      </c>
      <c r="J58" s="75">
        <f t="shared" si="75"/>
        <v>0</v>
      </c>
      <c r="K58" s="75">
        <f t="shared" si="75"/>
        <v>0</v>
      </c>
      <c r="L58" s="75">
        <f t="shared" si="75"/>
        <v>49538572</v>
      </c>
      <c r="M58" s="75">
        <f t="shared" si="75"/>
        <v>0</v>
      </c>
      <c r="N58" s="75">
        <f t="shared" si="75"/>
        <v>49538572</v>
      </c>
      <c r="O58" s="75">
        <f t="shared" si="75"/>
        <v>20000</v>
      </c>
      <c r="P58" s="75">
        <f t="shared" si="75"/>
        <v>0</v>
      </c>
      <c r="Q58" s="75">
        <f t="shared" si="75"/>
        <v>0</v>
      </c>
      <c r="R58" s="75">
        <f t="shared" si="75"/>
        <v>0</v>
      </c>
      <c r="S58" s="75">
        <f t="shared" si="75"/>
        <v>20000</v>
      </c>
      <c r="T58" s="75">
        <f t="shared" si="75"/>
        <v>0</v>
      </c>
      <c r="U58" s="75">
        <f t="shared" si="75"/>
        <v>0</v>
      </c>
      <c r="V58" s="75">
        <f t="shared" si="75"/>
        <v>0</v>
      </c>
      <c r="W58" s="75">
        <f t="shared" si="75"/>
        <v>20000</v>
      </c>
      <c r="X58" s="75">
        <f t="shared" si="75"/>
        <v>0</v>
      </c>
      <c r="Y58" s="75">
        <f t="shared" si="75"/>
        <v>0</v>
      </c>
      <c r="Z58" s="75">
        <f t="shared" si="75"/>
        <v>49538572</v>
      </c>
      <c r="AA58" s="75">
        <f t="shared" si="75"/>
        <v>0</v>
      </c>
      <c r="AB58" s="75">
        <f t="shared" si="75"/>
        <v>0</v>
      </c>
      <c r="AC58" s="75">
        <f t="shared" si="75"/>
        <v>0</v>
      </c>
      <c r="AD58" s="75">
        <f t="shared" si="75"/>
        <v>0</v>
      </c>
      <c r="AE58" s="76">
        <f t="shared" si="75"/>
        <v>49558572</v>
      </c>
    </row>
    <row r="59" spans="1:34" s="49" customFormat="1" ht="57" customHeight="1" x14ac:dyDescent="0.35">
      <c r="A59" s="40" t="s">
        <v>19</v>
      </c>
      <c r="B59" s="55" t="s">
        <v>65</v>
      </c>
      <c r="C59" s="53">
        <v>0</v>
      </c>
      <c r="D59" s="53">
        <v>0</v>
      </c>
      <c r="E59" s="53">
        <v>0</v>
      </c>
      <c r="F59" s="53">
        <v>0</v>
      </c>
      <c r="G59" s="43">
        <f t="shared" si="74"/>
        <v>0</v>
      </c>
      <c r="H59" s="53">
        <v>0</v>
      </c>
      <c r="I59" s="53">
        <v>0</v>
      </c>
      <c r="J59" s="53">
        <v>0</v>
      </c>
      <c r="K59" s="42">
        <v>0</v>
      </c>
      <c r="L59" s="42">
        <v>7635462</v>
      </c>
      <c r="M59" s="42">
        <v>0</v>
      </c>
      <c r="N59" s="44">
        <f t="shared" ref="N59:N65" si="76">SUM(H59:M59)</f>
        <v>7635462</v>
      </c>
      <c r="O59" s="42">
        <v>0</v>
      </c>
      <c r="P59" s="53">
        <v>0</v>
      </c>
      <c r="Q59" s="42">
        <v>0</v>
      </c>
      <c r="R59" s="42">
        <v>0</v>
      </c>
      <c r="S59" s="44">
        <f t="shared" ref="S59:S65" si="77">SUM(O59:R59)</f>
        <v>0</v>
      </c>
      <c r="T59" s="53">
        <v>0</v>
      </c>
      <c r="U59" s="44">
        <f t="shared" si="66"/>
        <v>0</v>
      </c>
      <c r="V59" s="44">
        <f t="shared" ref="V59:V65" si="78">C59+H59</f>
        <v>0</v>
      </c>
      <c r="W59" s="44">
        <f t="shared" ref="W59:W65" si="79">I59+O59+T59</f>
        <v>0</v>
      </c>
      <c r="X59" s="44">
        <f t="shared" ref="X59:X65" si="80">J59</f>
        <v>0</v>
      </c>
      <c r="Y59" s="44">
        <f t="shared" ref="Y59:Y65" si="81">D59+K59</f>
        <v>0</v>
      </c>
      <c r="Z59" s="44">
        <f t="shared" ref="Z59:Z65" si="82">L59+P59</f>
        <v>7635462</v>
      </c>
      <c r="AA59" s="44">
        <f t="shared" si="58"/>
        <v>0</v>
      </c>
      <c r="AB59" s="44">
        <f t="shared" ref="AB59:AB65" si="83">M59+R59</f>
        <v>0</v>
      </c>
      <c r="AC59" s="44">
        <f t="shared" ref="AC59:AD65" si="84">E59</f>
        <v>0</v>
      </c>
      <c r="AD59" s="44">
        <f t="shared" si="84"/>
        <v>0</v>
      </c>
      <c r="AE59" s="45">
        <f t="shared" si="59"/>
        <v>7635462</v>
      </c>
      <c r="AF59" s="46"/>
    </row>
    <row r="60" spans="1:34" s="49" customFormat="1" ht="61.5" customHeight="1" x14ac:dyDescent="0.35">
      <c r="A60" s="40" t="s">
        <v>21</v>
      </c>
      <c r="B60" s="55" t="s">
        <v>36</v>
      </c>
      <c r="C60" s="53">
        <v>0</v>
      </c>
      <c r="D60" s="53">
        <v>0</v>
      </c>
      <c r="E60" s="53">
        <v>0</v>
      </c>
      <c r="F60" s="53">
        <v>0</v>
      </c>
      <c r="G60" s="43">
        <f t="shared" si="74"/>
        <v>0</v>
      </c>
      <c r="H60" s="53">
        <v>0</v>
      </c>
      <c r="I60" s="53">
        <v>0</v>
      </c>
      <c r="J60" s="53">
        <v>0</v>
      </c>
      <c r="K60" s="53">
        <v>0</v>
      </c>
      <c r="L60" s="53">
        <v>96563</v>
      </c>
      <c r="M60" s="42">
        <v>0</v>
      </c>
      <c r="N60" s="44">
        <f t="shared" si="76"/>
        <v>96563</v>
      </c>
      <c r="O60" s="42">
        <v>0</v>
      </c>
      <c r="P60" s="53">
        <v>0</v>
      </c>
      <c r="Q60" s="42">
        <v>0</v>
      </c>
      <c r="R60" s="42">
        <v>0</v>
      </c>
      <c r="S60" s="44">
        <f t="shared" si="77"/>
        <v>0</v>
      </c>
      <c r="T60" s="42"/>
      <c r="U60" s="44">
        <f t="shared" si="66"/>
        <v>0</v>
      </c>
      <c r="V60" s="44">
        <f t="shared" si="78"/>
        <v>0</v>
      </c>
      <c r="W60" s="44">
        <f t="shared" si="79"/>
        <v>0</v>
      </c>
      <c r="X60" s="44">
        <f t="shared" si="80"/>
        <v>0</v>
      </c>
      <c r="Y60" s="44">
        <f t="shared" si="81"/>
        <v>0</v>
      </c>
      <c r="Z60" s="44">
        <f t="shared" si="82"/>
        <v>96563</v>
      </c>
      <c r="AA60" s="44">
        <f t="shared" si="58"/>
        <v>0</v>
      </c>
      <c r="AB60" s="44">
        <f t="shared" si="83"/>
        <v>0</v>
      </c>
      <c r="AC60" s="44">
        <f t="shared" si="84"/>
        <v>0</v>
      </c>
      <c r="AD60" s="44">
        <f t="shared" si="84"/>
        <v>0</v>
      </c>
      <c r="AE60" s="45">
        <f t="shared" si="59"/>
        <v>96563</v>
      </c>
      <c r="AF60" s="46"/>
    </row>
    <row r="61" spans="1:34" s="49" customFormat="1" ht="45" customHeight="1" x14ac:dyDescent="0.35">
      <c r="A61" s="40" t="s">
        <v>22</v>
      </c>
      <c r="B61" s="55" t="s">
        <v>68</v>
      </c>
      <c r="C61" s="53">
        <v>0</v>
      </c>
      <c r="D61" s="53">
        <v>0</v>
      </c>
      <c r="E61" s="53">
        <v>0</v>
      </c>
      <c r="F61" s="53">
        <v>0</v>
      </c>
      <c r="G61" s="4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35355767</v>
      </c>
      <c r="M61" s="42">
        <v>0</v>
      </c>
      <c r="N61" s="44">
        <f t="shared" si="76"/>
        <v>35355767</v>
      </c>
      <c r="O61" s="53">
        <v>0</v>
      </c>
      <c r="P61" s="53">
        <v>0</v>
      </c>
      <c r="Q61" s="42">
        <v>0</v>
      </c>
      <c r="R61" s="42">
        <v>0</v>
      </c>
      <c r="S61" s="44">
        <f t="shared" si="77"/>
        <v>0</v>
      </c>
      <c r="T61" s="53">
        <v>0</v>
      </c>
      <c r="U61" s="44">
        <f t="shared" si="66"/>
        <v>0</v>
      </c>
      <c r="V61" s="44">
        <f t="shared" si="78"/>
        <v>0</v>
      </c>
      <c r="W61" s="44">
        <f t="shared" si="79"/>
        <v>0</v>
      </c>
      <c r="X61" s="44">
        <f t="shared" si="80"/>
        <v>0</v>
      </c>
      <c r="Y61" s="44">
        <f t="shared" si="81"/>
        <v>0</v>
      </c>
      <c r="Z61" s="44">
        <f t="shared" si="82"/>
        <v>35355767</v>
      </c>
      <c r="AA61" s="44">
        <f t="shared" si="58"/>
        <v>0</v>
      </c>
      <c r="AB61" s="44">
        <f t="shared" si="83"/>
        <v>0</v>
      </c>
      <c r="AC61" s="44">
        <f t="shared" si="84"/>
        <v>0</v>
      </c>
      <c r="AD61" s="44">
        <f t="shared" si="84"/>
        <v>0</v>
      </c>
      <c r="AE61" s="45">
        <f t="shared" si="59"/>
        <v>35355767</v>
      </c>
      <c r="AF61" s="46"/>
    </row>
    <row r="62" spans="1:34" s="49" customFormat="1" ht="45" customHeight="1" x14ac:dyDescent="0.35">
      <c r="A62" s="40" t="s">
        <v>24</v>
      </c>
      <c r="B62" s="55" t="s">
        <v>69</v>
      </c>
      <c r="C62" s="53">
        <v>0</v>
      </c>
      <c r="D62" s="53">
        <v>0</v>
      </c>
      <c r="E62" s="53">
        <v>0</v>
      </c>
      <c r="F62" s="53">
        <v>0</v>
      </c>
      <c r="G62" s="43">
        <v>0</v>
      </c>
      <c r="H62" s="53">
        <v>0</v>
      </c>
      <c r="I62" s="53">
        <v>0</v>
      </c>
      <c r="J62" s="53">
        <v>0</v>
      </c>
      <c r="K62" s="53">
        <v>0</v>
      </c>
      <c r="L62" s="42">
        <v>70780</v>
      </c>
      <c r="M62" s="42">
        <v>0</v>
      </c>
      <c r="N62" s="44">
        <f t="shared" si="76"/>
        <v>70780</v>
      </c>
      <c r="O62" s="42">
        <v>20000</v>
      </c>
      <c r="P62" s="53">
        <v>0</v>
      </c>
      <c r="Q62" s="42">
        <v>0</v>
      </c>
      <c r="R62" s="42">
        <v>0</v>
      </c>
      <c r="S62" s="44">
        <f t="shared" si="77"/>
        <v>20000</v>
      </c>
      <c r="T62" s="42">
        <v>0</v>
      </c>
      <c r="U62" s="44">
        <f t="shared" si="66"/>
        <v>0</v>
      </c>
      <c r="V62" s="44">
        <f t="shared" si="78"/>
        <v>0</v>
      </c>
      <c r="W62" s="44">
        <f t="shared" si="79"/>
        <v>20000</v>
      </c>
      <c r="X62" s="44">
        <f t="shared" si="80"/>
        <v>0</v>
      </c>
      <c r="Y62" s="44">
        <f t="shared" si="81"/>
        <v>0</v>
      </c>
      <c r="Z62" s="44">
        <f t="shared" si="82"/>
        <v>70780</v>
      </c>
      <c r="AA62" s="44">
        <f t="shared" si="58"/>
        <v>0</v>
      </c>
      <c r="AB62" s="44">
        <f t="shared" si="83"/>
        <v>0</v>
      </c>
      <c r="AC62" s="44">
        <f t="shared" si="84"/>
        <v>0</v>
      </c>
      <c r="AD62" s="44">
        <f t="shared" si="84"/>
        <v>0</v>
      </c>
      <c r="AE62" s="45">
        <f t="shared" si="59"/>
        <v>90780</v>
      </c>
      <c r="AF62" s="46"/>
    </row>
    <row r="63" spans="1:34" s="49" customFormat="1" ht="45" customHeight="1" x14ac:dyDescent="0.35">
      <c r="A63" s="40" t="s">
        <v>25</v>
      </c>
      <c r="B63" s="55" t="s">
        <v>71</v>
      </c>
      <c r="C63" s="53">
        <v>0</v>
      </c>
      <c r="D63" s="53">
        <v>0</v>
      </c>
      <c r="E63" s="53">
        <v>0</v>
      </c>
      <c r="F63" s="53">
        <v>0</v>
      </c>
      <c r="G63" s="43">
        <v>0</v>
      </c>
      <c r="H63" s="53">
        <v>0</v>
      </c>
      <c r="I63" s="53">
        <v>0</v>
      </c>
      <c r="J63" s="53">
        <v>0</v>
      </c>
      <c r="K63" s="53">
        <v>0</v>
      </c>
      <c r="L63" s="42">
        <v>5580000</v>
      </c>
      <c r="M63" s="42">
        <v>0</v>
      </c>
      <c r="N63" s="44">
        <f t="shared" si="76"/>
        <v>5580000</v>
      </c>
      <c r="O63" s="42">
        <v>0</v>
      </c>
      <c r="P63" s="53">
        <v>0</v>
      </c>
      <c r="Q63" s="42">
        <v>0</v>
      </c>
      <c r="R63" s="42">
        <v>0</v>
      </c>
      <c r="S63" s="44">
        <f t="shared" si="77"/>
        <v>0</v>
      </c>
      <c r="T63" s="42">
        <v>0</v>
      </c>
      <c r="U63" s="44">
        <f t="shared" si="66"/>
        <v>0</v>
      </c>
      <c r="V63" s="44">
        <f t="shared" si="78"/>
        <v>0</v>
      </c>
      <c r="W63" s="44">
        <f t="shared" si="79"/>
        <v>0</v>
      </c>
      <c r="X63" s="44">
        <f t="shared" si="80"/>
        <v>0</v>
      </c>
      <c r="Y63" s="44">
        <f t="shared" si="81"/>
        <v>0</v>
      </c>
      <c r="Z63" s="44">
        <f t="shared" si="82"/>
        <v>5580000</v>
      </c>
      <c r="AA63" s="44">
        <f t="shared" si="58"/>
        <v>0</v>
      </c>
      <c r="AB63" s="44">
        <f t="shared" si="83"/>
        <v>0</v>
      </c>
      <c r="AC63" s="44">
        <f t="shared" si="84"/>
        <v>0</v>
      </c>
      <c r="AD63" s="44">
        <f t="shared" si="84"/>
        <v>0</v>
      </c>
      <c r="AE63" s="45">
        <f t="shared" si="59"/>
        <v>5580000</v>
      </c>
      <c r="AF63" s="46"/>
    </row>
    <row r="64" spans="1:34" s="49" customFormat="1" ht="45" customHeight="1" x14ac:dyDescent="0.35">
      <c r="A64" s="40" t="s">
        <v>26</v>
      </c>
      <c r="B64" s="55" t="s">
        <v>73</v>
      </c>
      <c r="C64" s="53">
        <v>0</v>
      </c>
      <c r="D64" s="53">
        <v>0</v>
      </c>
      <c r="E64" s="53">
        <v>0</v>
      </c>
      <c r="F64" s="53">
        <v>0</v>
      </c>
      <c r="G64" s="43">
        <v>0</v>
      </c>
      <c r="H64" s="53">
        <v>0</v>
      </c>
      <c r="I64" s="53">
        <v>0</v>
      </c>
      <c r="J64" s="53">
        <v>0</v>
      </c>
      <c r="K64" s="53">
        <v>0</v>
      </c>
      <c r="L64" s="42">
        <v>400000</v>
      </c>
      <c r="M64" s="42">
        <v>0</v>
      </c>
      <c r="N64" s="44">
        <f t="shared" si="76"/>
        <v>400000</v>
      </c>
      <c r="O64" s="42">
        <v>0</v>
      </c>
      <c r="P64" s="53">
        <v>0</v>
      </c>
      <c r="Q64" s="42">
        <v>0</v>
      </c>
      <c r="R64" s="42">
        <v>0</v>
      </c>
      <c r="S64" s="44">
        <f t="shared" si="77"/>
        <v>0</v>
      </c>
      <c r="T64" s="42">
        <v>0</v>
      </c>
      <c r="U64" s="44">
        <f t="shared" si="66"/>
        <v>0</v>
      </c>
      <c r="V64" s="44">
        <f t="shared" si="78"/>
        <v>0</v>
      </c>
      <c r="W64" s="44">
        <f t="shared" si="79"/>
        <v>0</v>
      </c>
      <c r="X64" s="44">
        <f t="shared" si="80"/>
        <v>0</v>
      </c>
      <c r="Y64" s="44">
        <f t="shared" si="81"/>
        <v>0</v>
      </c>
      <c r="Z64" s="44">
        <f t="shared" si="82"/>
        <v>400000</v>
      </c>
      <c r="AA64" s="44">
        <f t="shared" si="58"/>
        <v>0</v>
      </c>
      <c r="AB64" s="44">
        <f t="shared" si="83"/>
        <v>0</v>
      </c>
      <c r="AC64" s="44">
        <f t="shared" si="84"/>
        <v>0</v>
      </c>
      <c r="AD64" s="44">
        <f t="shared" si="84"/>
        <v>0</v>
      </c>
      <c r="AE64" s="45">
        <f t="shared" si="59"/>
        <v>400000</v>
      </c>
      <c r="AF64" s="46"/>
    </row>
    <row r="65" spans="1:34" s="49" customFormat="1" ht="45" customHeight="1" thickBot="1" x14ac:dyDescent="0.4">
      <c r="A65" s="40" t="s">
        <v>42</v>
      </c>
      <c r="B65" s="55" t="s">
        <v>75</v>
      </c>
      <c r="C65" s="53">
        <v>0</v>
      </c>
      <c r="D65" s="53">
        <v>0</v>
      </c>
      <c r="E65" s="53">
        <v>0</v>
      </c>
      <c r="F65" s="53">
        <v>0</v>
      </c>
      <c r="G65" s="43">
        <v>0</v>
      </c>
      <c r="H65" s="53">
        <v>0</v>
      </c>
      <c r="I65" s="53">
        <v>0</v>
      </c>
      <c r="J65" s="53">
        <v>0</v>
      </c>
      <c r="K65" s="53">
        <v>0</v>
      </c>
      <c r="L65" s="42">
        <v>400000</v>
      </c>
      <c r="M65" s="42">
        <v>0</v>
      </c>
      <c r="N65" s="44">
        <f t="shared" si="76"/>
        <v>400000</v>
      </c>
      <c r="O65" s="42">
        <v>0</v>
      </c>
      <c r="P65" s="53">
        <v>0</v>
      </c>
      <c r="Q65" s="42">
        <v>0</v>
      </c>
      <c r="R65" s="42">
        <v>0</v>
      </c>
      <c r="S65" s="44">
        <f t="shared" si="77"/>
        <v>0</v>
      </c>
      <c r="T65" s="42">
        <v>0</v>
      </c>
      <c r="U65" s="44">
        <f t="shared" si="66"/>
        <v>0</v>
      </c>
      <c r="V65" s="44">
        <f t="shared" si="78"/>
        <v>0</v>
      </c>
      <c r="W65" s="44">
        <f t="shared" si="79"/>
        <v>0</v>
      </c>
      <c r="X65" s="44">
        <f t="shared" si="80"/>
        <v>0</v>
      </c>
      <c r="Y65" s="44">
        <f t="shared" si="81"/>
        <v>0</v>
      </c>
      <c r="Z65" s="44">
        <f t="shared" si="82"/>
        <v>400000</v>
      </c>
      <c r="AA65" s="44">
        <f t="shared" si="58"/>
        <v>0</v>
      </c>
      <c r="AB65" s="44">
        <f t="shared" si="83"/>
        <v>0</v>
      </c>
      <c r="AC65" s="44">
        <f t="shared" si="84"/>
        <v>0</v>
      </c>
      <c r="AD65" s="44">
        <f t="shared" si="84"/>
        <v>0</v>
      </c>
      <c r="AE65" s="45">
        <f t="shared" si="59"/>
        <v>400000</v>
      </c>
      <c r="AF65" s="46"/>
    </row>
    <row r="66" spans="1:34" s="34" customFormat="1" ht="36" customHeight="1" thickBot="1" x14ac:dyDescent="0.3">
      <c r="A66" s="144" t="s">
        <v>16</v>
      </c>
      <c r="B66" s="145"/>
      <c r="C66" s="69">
        <f>C67+C74</f>
        <v>0</v>
      </c>
      <c r="D66" s="69">
        <f t="shared" ref="D66:AE66" si="85">D67+D74</f>
        <v>0</v>
      </c>
      <c r="E66" s="69">
        <f t="shared" si="85"/>
        <v>0</v>
      </c>
      <c r="F66" s="69">
        <f t="shared" si="85"/>
        <v>0</v>
      </c>
      <c r="G66" s="69">
        <f t="shared" si="85"/>
        <v>0</v>
      </c>
      <c r="H66" s="69">
        <f t="shared" si="85"/>
        <v>0</v>
      </c>
      <c r="I66" s="69">
        <f t="shared" si="85"/>
        <v>0</v>
      </c>
      <c r="J66" s="69">
        <f t="shared" si="85"/>
        <v>0</v>
      </c>
      <c r="K66" s="69">
        <f t="shared" si="85"/>
        <v>458004</v>
      </c>
      <c r="L66" s="69">
        <f t="shared" si="85"/>
        <v>17456039</v>
      </c>
      <c r="M66" s="69">
        <f t="shared" si="85"/>
        <v>0</v>
      </c>
      <c r="N66" s="69">
        <f t="shared" si="85"/>
        <v>17914043</v>
      </c>
      <c r="O66" s="69">
        <f t="shared" si="85"/>
        <v>712693</v>
      </c>
      <c r="P66" s="69">
        <f t="shared" si="85"/>
        <v>400000</v>
      </c>
      <c r="Q66" s="69">
        <f t="shared" si="85"/>
        <v>25000</v>
      </c>
      <c r="R66" s="69">
        <f t="shared" si="85"/>
        <v>0</v>
      </c>
      <c r="S66" s="69">
        <f t="shared" si="85"/>
        <v>1137693</v>
      </c>
      <c r="T66" s="69">
        <f t="shared" si="85"/>
        <v>0</v>
      </c>
      <c r="U66" s="69">
        <f t="shared" si="85"/>
        <v>0</v>
      </c>
      <c r="V66" s="69">
        <f t="shared" si="85"/>
        <v>0</v>
      </c>
      <c r="W66" s="69">
        <f t="shared" si="85"/>
        <v>712693</v>
      </c>
      <c r="X66" s="69">
        <f t="shared" si="85"/>
        <v>0</v>
      </c>
      <c r="Y66" s="69">
        <f t="shared" si="85"/>
        <v>458004</v>
      </c>
      <c r="Z66" s="69">
        <f t="shared" si="85"/>
        <v>17856039</v>
      </c>
      <c r="AA66" s="69">
        <f t="shared" si="85"/>
        <v>25000</v>
      </c>
      <c r="AB66" s="69">
        <f t="shared" si="85"/>
        <v>0</v>
      </c>
      <c r="AC66" s="69">
        <f t="shared" si="85"/>
        <v>0</v>
      </c>
      <c r="AD66" s="69">
        <f t="shared" si="85"/>
        <v>0</v>
      </c>
      <c r="AE66" s="70">
        <f t="shared" si="85"/>
        <v>19051736</v>
      </c>
      <c r="AF66" s="33"/>
      <c r="AH66" s="35"/>
    </row>
    <row r="67" spans="1:34" s="48" customFormat="1" ht="33" customHeight="1" x14ac:dyDescent="0.25">
      <c r="A67" s="146" t="s">
        <v>18</v>
      </c>
      <c r="B67" s="147"/>
      <c r="C67" s="71">
        <f>SUM(C68:C73)</f>
        <v>0</v>
      </c>
      <c r="D67" s="71">
        <f t="shared" ref="D67:AE67" si="86">SUM(D68:D73)</f>
        <v>0</v>
      </c>
      <c r="E67" s="71">
        <f t="shared" si="86"/>
        <v>0</v>
      </c>
      <c r="F67" s="71">
        <f t="shared" si="86"/>
        <v>0</v>
      </c>
      <c r="G67" s="71">
        <f t="shared" si="86"/>
        <v>0</v>
      </c>
      <c r="H67" s="71">
        <f t="shared" si="86"/>
        <v>0</v>
      </c>
      <c r="I67" s="71">
        <f t="shared" si="86"/>
        <v>0</v>
      </c>
      <c r="J67" s="71">
        <f t="shared" si="86"/>
        <v>0</v>
      </c>
      <c r="K67" s="71">
        <f t="shared" si="86"/>
        <v>458004</v>
      </c>
      <c r="L67" s="71">
        <f t="shared" si="86"/>
        <v>5767365</v>
      </c>
      <c r="M67" s="71">
        <f t="shared" si="86"/>
        <v>0</v>
      </c>
      <c r="N67" s="71">
        <f t="shared" si="86"/>
        <v>6225369</v>
      </c>
      <c r="O67" s="71">
        <f t="shared" si="86"/>
        <v>712693</v>
      </c>
      <c r="P67" s="71">
        <f t="shared" si="86"/>
        <v>400000</v>
      </c>
      <c r="Q67" s="71">
        <f t="shared" si="86"/>
        <v>25000</v>
      </c>
      <c r="R67" s="71">
        <f t="shared" si="86"/>
        <v>0</v>
      </c>
      <c r="S67" s="71">
        <f t="shared" si="86"/>
        <v>1137693</v>
      </c>
      <c r="T67" s="71">
        <f t="shared" si="86"/>
        <v>0</v>
      </c>
      <c r="U67" s="71">
        <f t="shared" si="86"/>
        <v>0</v>
      </c>
      <c r="V67" s="71">
        <f t="shared" si="86"/>
        <v>0</v>
      </c>
      <c r="W67" s="71">
        <f t="shared" si="86"/>
        <v>712693</v>
      </c>
      <c r="X67" s="71">
        <f t="shared" si="86"/>
        <v>0</v>
      </c>
      <c r="Y67" s="71">
        <f t="shared" si="86"/>
        <v>458004</v>
      </c>
      <c r="Z67" s="71">
        <f t="shared" si="86"/>
        <v>6167365</v>
      </c>
      <c r="AA67" s="71">
        <f t="shared" si="86"/>
        <v>25000</v>
      </c>
      <c r="AB67" s="71">
        <f t="shared" si="86"/>
        <v>0</v>
      </c>
      <c r="AC67" s="71">
        <f t="shared" si="86"/>
        <v>0</v>
      </c>
      <c r="AD67" s="71">
        <f t="shared" si="86"/>
        <v>0</v>
      </c>
      <c r="AE67" s="72">
        <f t="shared" si="86"/>
        <v>7363062</v>
      </c>
    </row>
    <row r="68" spans="1:34" s="49" customFormat="1" ht="45" customHeight="1" x14ac:dyDescent="0.35">
      <c r="A68" s="73" t="s">
        <v>19</v>
      </c>
      <c r="B68" s="74" t="s">
        <v>78</v>
      </c>
      <c r="C68" s="60">
        <v>0</v>
      </c>
      <c r="D68" s="60">
        <v>0</v>
      </c>
      <c r="E68" s="60">
        <v>0</v>
      </c>
      <c r="F68" s="60">
        <v>0</v>
      </c>
      <c r="G68" s="59">
        <f>SUM(C68:F68)</f>
        <v>0</v>
      </c>
      <c r="H68" s="60">
        <v>0</v>
      </c>
      <c r="I68" s="60">
        <v>0</v>
      </c>
      <c r="J68" s="60">
        <v>0</v>
      </c>
      <c r="K68" s="60">
        <v>0</v>
      </c>
      <c r="L68" s="60">
        <v>11880</v>
      </c>
      <c r="M68" s="42">
        <v>0</v>
      </c>
      <c r="N68" s="44">
        <f t="shared" ref="N68:N102" si="87">SUM(H68:M68)</f>
        <v>11880</v>
      </c>
      <c r="O68" s="60">
        <v>0</v>
      </c>
      <c r="P68" s="60">
        <v>0</v>
      </c>
      <c r="Q68" s="60">
        <v>0</v>
      </c>
      <c r="R68" s="42">
        <v>0</v>
      </c>
      <c r="S68" s="44">
        <f t="shared" ref="S68:S73" si="88">SUM(O68:R68)</f>
        <v>0</v>
      </c>
      <c r="T68" s="60">
        <v>0</v>
      </c>
      <c r="U68" s="44">
        <f t="shared" ref="U68:U73" si="89">T68</f>
        <v>0</v>
      </c>
      <c r="V68" s="44">
        <f t="shared" ref="V68:V73" si="90">C68+H68</f>
        <v>0</v>
      </c>
      <c r="W68" s="44">
        <f t="shared" ref="W68:W73" si="91">I68+O68+T68</f>
        <v>0</v>
      </c>
      <c r="X68" s="44">
        <f t="shared" ref="X68:X73" si="92">J68</f>
        <v>0</v>
      </c>
      <c r="Y68" s="44">
        <f t="shared" ref="Y68:Y73" si="93">D68+K68</f>
        <v>0</v>
      </c>
      <c r="Z68" s="44">
        <f t="shared" ref="Z68:Z73" si="94">L68+P68</f>
        <v>11880</v>
      </c>
      <c r="AA68" s="44">
        <f t="shared" si="58"/>
        <v>0</v>
      </c>
      <c r="AB68" s="44">
        <f t="shared" ref="AB68:AB73" si="95">M68+R68</f>
        <v>0</v>
      </c>
      <c r="AC68" s="44">
        <f t="shared" ref="AC68:AD73" si="96">E68</f>
        <v>0</v>
      </c>
      <c r="AD68" s="44">
        <f t="shared" si="96"/>
        <v>0</v>
      </c>
      <c r="AE68" s="45">
        <f t="shared" si="59"/>
        <v>11880</v>
      </c>
      <c r="AF68" s="46"/>
    </row>
    <row r="69" spans="1:34" s="49" customFormat="1" ht="33" customHeight="1" x14ac:dyDescent="0.35">
      <c r="A69" s="73" t="s">
        <v>21</v>
      </c>
      <c r="B69" s="55" t="s">
        <v>79</v>
      </c>
      <c r="C69" s="53">
        <v>0</v>
      </c>
      <c r="D69" s="53">
        <v>0</v>
      </c>
      <c r="E69" s="53">
        <v>0</v>
      </c>
      <c r="F69" s="53">
        <v>0</v>
      </c>
      <c r="G69" s="43">
        <f t="shared" ref="G69:G71" si="97">SUM(C69:F69)</f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42">
        <v>0</v>
      </c>
      <c r="N69" s="44">
        <f t="shared" si="87"/>
        <v>0</v>
      </c>
      <c r="O69" s="53">
        <v>102320</v>
      </c>
      <c r="P69" s="53">
        <v>100000</v>
      </c>
      <c r="Q69" s="53">
        <v>25000</v>
      </c>
      <c r="R69" s="42">
        <v>0</v>
      </c>
      <c r="S69" s="44">
        <f t="shared" si="88"/>
        <v>227320</v>
      </c>
      <c r="T69" s="53">
        <v>0</v>
      </c>
      <c r="U69" s="44">
        <f t="shared" si="89"/>
        <v>0</v>
      </c>
      <c r="V69" s="44">
        <f t="shared" si="90"/>
        <v>0</v>
      </c>
      <c r="W69" s="44">
        <f t="shared" si="91"/>
        <v>102320</v>
      </c>
      <c r="X69" s="44">
        <f t="shared" si="92"/>
        <v>0</v>
      </c>
      <c r="Y69" s="44">
        <f t="shared" si="93"/>
        <v>0</v>
      </c>
      <c r="Z69" s="44">
        <f t="shared" si="94"/>
        <v>100000</v>
      </c>
      <c r="AA69" s="44">
        <f t="shared" si="58"/>
        <v>25000</v>
      </c>
      <c r="AB69" s="44">
        <f t="shared" si="95"/>
        <v>0</v>
      </c>
      <c r="AC69" s="44">
        <f t="shared" si="96"/>
        <v>0</v>
      </c>
      <c r="AD69" s="44">
        <f t="shared" si="96"/>
        <v>0</v>
      </c>
      <c r="AE69" s="45">
        <f t="shared" si="59"/>
        <v>227320</v>
      </c>
      <c r="AF69" s="46"/>
    </row>
    <row r="70" spans="1:34" s="49" customFormat="1" ht="45" customHeight="1" x14ac:dyDescent="0.35">
      <c r="A70" s="73" t="s">
        <v>22</v>
      </c>
      <c r="B70" s="55" t="s">
        <v>80</v>
      </c>
      <c r="C70" s="53">
        <v>0</v>
      </c>
      <c r="D70" s="53">
        <v>0</v>
      </c>
      <c r="E70" s="53">
        <v>0</v>
      </c>
      <c r="F70" s="53">
        <v>0</v>
      </c>
      <c r="G70" s="43">
        <f t="shared" si="97"/>
        <v>0</v>
      </c>
      <c r="H70" s="53">
        <v>0</v>
      </c>
      <c r="I70" s="53">
        <v>0</v>
      </c>
      <c r="J70" s="53">
        <v>0</v>
      </c>
      <c r="K70" s="53">
        <v>0</v>
      </c>
      <c r="L70" s="53">
        <v>1000</v>
      </c>
      <c r="M70" s="42">
        <v>0</v>
      </c>
      <c r="N70" s="44">
        <f t="shared" si="87"/>
        <v>1000</v>
      </c>
      <c r="O70" s="53">
        <v>50000</v>
      </c>
      <c r="P70" s="53">
        <v>0</v>
      </c>
      <c r="Q70" s="42">
        <v>0</v>
      </c>
      <c r="R70" s="42">
        <v>0</v>
      </c>
      <c r="S70" s="44">
        <f t="shared" si="88"/>
        <v>50000</v>
      </c>
      <c r="T70" s="53">
        <v>0</v>
      </c>
      <c r="U70" s="44">
        <f t="shared" si="89"/>
        <v>0</v>
      </c>
      <c r="V70" s="44">
        <f t="shared" si="90"/>
        <v>0</v>
      </c>
      <c r="W70" s="44">
        <f t="shared" si="91"/>
        <v>50000</v>
      </c>
      <c r="X70" s="44">
        <f t="shared" si="92"/>
        <v>0</v>
      </c>
      <c r="Y70" s="44">
        <f t="shared" si="93"/>
        <v>0</v>
      </c>
      <c r="Z70" s="44">
        <f t="shared" si="94"/>
        <v>1000</v>
      </c>
      <c r="AA70" s="44">
        <f t="shared" si="58"/>
        <v>0</v>
      </c>
      <c r="AB70" s="44">
        <f t="shared" si="95"/>
        <v>0</v>
      </c>
      <c r="AC70" s="44">
        <f t="shared" si="96"/>
        <v>0</v>
      </c>
      <c r="AD70" s="44">
        <f t="shared" si="96"/>
        <v>0</v>
      </c>
      <c r="AE70" s="45">
        <f t="shared" si="59"/>
        <v>51000</v>
      </c>
      <c r="AF70" s="46"/>
    </row>
    <row r="71" spans="1:34" s="49" customFormat="1" ht="45" customHeight="1" x14ac:dyDescent="0.35">
      <c r="A71" s="73" t="s">
        <v>24</v>
      </c>
      <c r="B71" s="55" t="s">
        <v>37</v>
      </c>
      <c r="C71" s="53">
        <v>0</v>
      </c>
      <c r="D71" s="53">
        <v>0</v>
      </c>
      <c r="E71" s="53">
        <v>0</v>
      </c>
      <c r="F71" s="53">
        <v>0</v>
      </c>
      <c r="G71" s="43">
        <f t="shared" si="97"/>
        <v>0</v>
      </c>
      <c r="H71" s="53">
        <v>0</v>
      </c>
      <c r="I71" s="53">
        <v>0</v>
      </c>
      <c r="J71" s="53">
        <v>0</v>
      </c>
      <c r="K71" s="53">
        <v>0</v>
      </c>
      <c r="L71" s="53">
        <v>2156330</v>
      </c>
      <c r="M71" s="42">
        <v>0</v>
      </c>
      <c r="N71" s="44">
        <f t="shared" si="87"/>
        <v>2156330</v>
      </c>
      <c r="O71" s="53">
        <v>10000</v>
      </c>
      <c r="P71" s="53">
        <v>0</v>
      </c>
      <c r="Q71" s="42">
        <v>0</v>
      </c>
      <c r="R71" s="42">
        <v>0</v>
      </c>
      <c r="S71" s="44">
        <f t="shared" si="88"/>
        <v>10000</v>
      </c>
      <c r="T71" s="53">
        <v>0</v>
      </c>
      <c r="U71" s="44">
        <f t="shared" si="89"/>
        <v>0</v>
      </c>
      <c r="V71" s="44">
        <f t="shared" si="90"/>
        <v>0</v>
      </c>
      <c r="W71" s="44">
        <f t="shared" si="91"/>
        <v>10000</v>
      </c>
      <c r="X71" s="44">
        <f t="shared" si="92"/>
        <v>0</v>
      </c>
      <c r="Y71" s="44">
        <f t="shared" si="93"/>
        <v>0</v>
      </c>
      <c r="Z71" s="44">
        <f t="shared" si="94"/>
        <v>2156330</v>
      </c>
      <c r="AA71" s="44">
        <f t="shared" si="58"/>
        <v>0</v>
      </c>
      <c r="AB71" s="44">
        <f t="shared" si="95"/>
        <v>0</v>
      </c>
      <c r="AC71" s="44">
        <f t="shared" si="96"/>
        <v>0</v>
      </c>
      <c r="AD71" s="44">
        <f t="shared" si="96"/>
        <v>0</v>
      </c>
      <c r="AE71" s="45">
        <f t="shared" si="59"/>
        <v>2166330</v>
      </c>
      <c r="AF71" s="46"/>
    </row>
    <row r="72" spans="1:34" s="49" customFormat="1" ht="57" customHeight="1" x14ac:dyDescent="0.35">
      <c r="A72" s="73" t="s">
        <v>25</v>
      </c>
      <c r="B72" s="55" t="s">
        <v>81</v>
      </c>
      <c r="C72" s="53">
        <v>0</v>
      </c>
      <c r="D72" s="53">
        <v>0</v>
      </c>
      <c r="E72" s="53">
        <v>0</v>
      </c>
      <c r="F72" s="53">
        <v>0</v>
      </c>
      <c r="G72" s="43">
        <f>SUM(C72:F72)</f>
        <v>0</v>
      </c>
      <c r="H72" s="53">
        <v>0</v>
      </c>
      <c r="I72" s="53">
        <v>0</v>
      </c>
      <c r="J72" s="53">
        <v>0</v>
      </c>
      <c r="K72" s="53">
        <v>0</v>
      </c>
      <c r="L72" s="53">
        <v>365000</v>
      </c>
      <c r="M72" s="42">
        <v>0</v>
      </c>
      <c r="N72" s="44">
        <f t="shared" si="87"/>
        <v>365000</v>
      </c>
      <c r="O72" s="53">
        <v>250373</v>
      </c>
      <c r="P72" s="53">
        <v>0</v>
      </c>
      <c r="Q72" s="42">
        <v>0</v>
      </c>
      <c r="R72" s="42">
        <v>0</v>
      </c>
      <c r="S72" s="44">
        <f t="shared" si="88"/>
        <v>250373</v>
      </c>
      <c r="T72" s="42">
        <v>0</v>
      </c>
      <c r="U72" s="44">
        <f t="shared" si="89"/>
        <v>0</v>
      </c>
      <c r="V72" s="44">
        <f t="shared" si="90"/>
        <v>0</v>
      </c>
      <c r="W72" s="44">
        <f t="shared" si="91"/>
        <v>250373</v>
      </c>
      <c r="X72" s="44">
        <f t="shared" si="92"/>
        <v>0</v>
      </c>
      <c r="Y72" s="44">
        <f t="shared" si="93"/>
        <v>0</v>
      </c>
      <c r="Z72" s="44">
        <f t="shared" si="94"/>
        <v>365000</v>
      </c>
      <c r="AA72" s="44">
        <f t="shared" si="58"/>
        <v>0</v>
      </c>
      <c r="AB72" s="44">
        <f t="shared" si="95"/>
        <v>0</v>
      </c>
      <c r="AC72" s="44">
        <f t="shared" si="96"/>
        <v>0</v>
      </c>
      <c r="AD72" s="44">
        <f t="shared" si="96"/>
        <v>0</v>
      </c>
      <c r="AE72" s="45">
        <f t="shared" si="59"/>
        <v>615373</v>
      </c>
      <c r="AF72" s="46"/>
    </row>
    <row r="73" spans="1:34" s="49" customFormat="1" ht="57" customHeight="1" x14ac:dyDescent="0.35">
      <c r="A73" s="73" t="s">
        <v>26</v>
      </c>
      <c r="B73" s="55" t="s">
        <v>82</v>
      </c>
      <c r="C73" s="53">
        <v>0</v>
      </c>
      <c r="D73" s="53">
        <v>0</v>
      </c>
      <c r="E73" s="53">
        <v>0</v>
      </c>
      <c r="F73" s="53">
        <v>0</v>
      </c>
      <c r="G73" s="43">
        <f>SUM(C73:F73)</f>
        <v>0</v>
      </c>
      <c r="H73" s="53">
        <v>0</v>
      </c>
      <c r="I73" s="53">
        <v>0</v>
      </c>
      <c r="J73" s="53">
        <v>0</v>
      </c>
      <c r="K73" s="53">
        <v>458004</v>
      </c>
      <c r="L73" s="53">
        <v>3233155</v>
      </c>
      <c r="M73" s="42">
        <v>0</v>
      </c>
      <c r="N73" s="44">
        <f t="shared" si="87"/>
        <v>3691159</v>
      </c>
      <c r="O73" s="53">
        <v>300000</v>
      </c>
      <c r="P73" s="53">
        <v>300000</v>
      </c>
      <c r="Q73" s="42">
        <v>0</v>
      </c>
      <c r="R73" s="42">
        <v>0</v>
      </c>
      <c r="S73" s="44">
        <f t="shared" si="88"/>
        <v>600000</v>
      </c>
      <c r="T73" s="42">
        <v>0</v>
      </c>
      <c r="U73" s="44">
        <f t="shared" si="89"/>
        <v>0</v>
      </c>
      <c r="V73" s="44">
        <f t="shared" si="90"/>
        <v>0</v>
      </c>
      <c r="W73" s="44">
        <f t="shared" si="91"/>
        <v>300000</v>
      </c>
      <c r="X73" s="44">
        <f t="shared" si="92"/>
        <v>0</v>
      </c>
      <c r="Y73" s="44">
        <f t="shared" si="93"/>
        <v>458004</v>
      </c>
      <c r="Z73" s="44">
        <f t="shared" si="94"/>
        <v>3533155</v>
      </c>
      <c r="AA73" s="44">
        <f t="shared" si="58"/>
        <v>0</v>
      </c>
      <c r="AB73" s="44">
        <f t="shared" si="95"/>
        <v>0</v>
      </c>
      <c r="AC73" s="44">
        <f t="shared" si="96"/>
        <v>0</v>
      </c>
      <c r="AD73" s="44">
        <f t="shared" si="96"/>
        <v>0</v>
      </c>
      <c r="AE73" s="45">
        <f t="shared" si="59"/>
        <v>4291159</v>
      </c>
      <c r="AF73" s="46"/>
    </row>
    <row r="74" spans="1:34" s="48" customFormat="1" ht="33" customHeight="1" x14ac:dyDescent="0.25">
      <c r="A74" s="154" t="s">
        <v>20</v>
      </c>
      <c r="B74" s="155"/>
      <c r="C74" s="75">
        <f>SUM(C75:C78)</f>
        <v>0</v>
      </c>
      <c r="D74" s="75">
        <f t="shared" ref="D74:AE74" si="98">SUM(D75:D78)</f>
        <v>0</v>
      </c>
      <c r="E74" s="75">
        <f t="shared" si="98"/>
        <v>0</v>
      </c>
      <c r="F74" s="75">
        <f t="shared" si="98"/>
        <v>0</v>
      </c>
      <c r="G74" s="75">
        <f t="shared" si="98"/>
        <v>0</v>
      </c>
      <c r="H74" s="75">
        <f t="shared" si="98"/>
        <v>0</v>
      </c>
      <c r="I74" s="75">
        <f t="shared" si="98"/>
        <v>0</v>
      </c>
      <c r="J74" s="75">
        <f t="shared" si="98"/>
        <v>0</v>
      </c>
      <c r="K74" s="75">
        <f t="shared" si="98"/>
        <v>0</v>
      </c>
      <c r="L74" s="75">
        <f t="shared" si="98"/>
        <v>11688674</v>
      </c>
      <c r="M74" s="75">
        <f t="shared" si="98"/>
        <v>0</v>
      </c>
      <c r="N74" s="75">
        <f t="shared" si="98"/>
        <v>11688674</v>
      </c>
      <c r="O74" s="75">
        <f t="shared" si="98"/>
        <v>0</v>
      </c>
      <c r="P74" s="75">
        <f t="shared" si="98"/>
        <v>0</v>
      </c>
      <c r="Q74" s="75">
        <f t="shared" si="98"/>
        <v>0</v>
      </c>
      <c r="R74" s="75">
        <f t="shared" si="98"/>
        <v>0</v>
      </c>
      <c r="S74" s="75">
        <f t="shared" si="98"/>
        <v>0</v>
      </c>
      <c r="T74" s="75">
        <f t="shared" si="98"/>
        <v>0</v>
      </c>
      <c r="U74" s="75">
        <f t="shared" si="98"/>
        <v>0</v>
      </c>
      <c r="V74" s="75">
        <f t="shared" si="98"/>
        <v>0</v>
      </c>
      <c r="W74" s="75">
        <f t="shared" si="98"/>
        <v>0</v>
      </c>
      <c r="X74" s="75">
        <f t="shared" si="98"/>
        <v>0</v>
      </c>
      <c r="Y74" s="75">
        <f t="shared" si="98"/>
        <v>0</v>
      </c>
      <c r="Z74" s="75">
        <f t="shared" si="98"/>
        <v>11688674</v>
      </c>
      <c r="AA74" s="75">
        <f t="shared" si="98"/>
        <v>0</v>
      </c>
      <c r="AB74" s="75">
        <f t="shared" si="98"/>
        <v>0</v>
      </c>
      <c r="AC74" s="75">
        <f t="shared" si="98"/>
        <v>0</v>
      </c>
      <c r="AD74" s="75">
        <f t="shared" si="98"/>
        <v>0</v>
      </c>
      <c r="AE74" s="76">
        <f t="shared" si="98"/>
        <v>11688674</v>
      </c>
    </row>
    <row r="75" spans="1:34" s="49" customFormat="1" ht="57" customHeight="1" x14ac:dyDescent="0.35">
      <c r="A75" s="56" t="s">
        <v>19</v>
      </c>
      <c r="B75" s="55" t="s">
        <v>84</v>
      </c>
      <c r="C75" s="53">
        <v>0</v>
      </c>
      <c r="D75" s="53">
        <v>0</v>
      </c>
      <c r="E75" s="53">
        <v>0</v>
      </c>
      <c r="F75" s="53">
        <v>0</v>
      </c>
      <c r="G75" s="43">
        <f t="shared" ref="G75:G78" si="99">SUM(C75:F75)</f>
        <v>0</v>
      </c>
      <c r="H75" s="53">
        <v>0</v>
      </c>
      <c r="I75" s="53">
        <v>0</v>
      </c>
      <c r="J75" s="53">
        <v>0</v>
      </c>
      <c r="K75" s="53">
        <v>0</v>
      </c>
      <c r="L75" s="53">
        <v>371888</v>
      </c>
      <c r="M75" s="42">
        <v>0</v>
      </c>
      <c r="N75" s="44">
        <f t="shared" si="87"/>
        <v>371888</v>
      </c>
      <c r="O75" s="53">
        <v>0</v>
      </c>
      <c r="P75" s="53">
        <v>0</v>
      </c>
      <c r="Q75" s="42">
        <v>0</v>
      </c>
      <c r="R75" s="42">
        <v>0</v>
      </c>
      <c r="S75" s="44">
        <f>SUM(O75:R75)</f>
        <v>0</v>
      </c>
      <c r="T75" s="53">
        <v>0</v>
      </c>
      <c r="U75" s="44">
        <f t="shared" ref="U75:U78" si="100">T75</f>
        <v>0</v>
      </c>
      <c r="V75" s="44">
        <f>C75+H75</f>
        <v>0</v>
      </c>
      <c r="W75" s="44">
        <f>I75+O75+T75</f>
        <v>0</v>
      </c>
      <c r="X75" s="44">
        <f>J75</f>
        <v>0</v>
      </c>
      <c r="Y75" s="44">
        <f t="shared" ref="Y75:Y78" si="101">D75+K75</f>
        <v>0</v>
      </c>
      <c r="Z75" s="44">
        <f>L75+P75</f>
        <v>371888</v>
      </c>
      <c r="AA75" s="44">
        <f t="shared" si="58"/>
        <v>0</v>
      </c>
      <c r="AB75" s="44">
        <f>M75+R75</f>
        <v>0</v>
      </c>
      <c r="AC75" s="44">
        <f t="shared" ref="AC75:AD78" si="102">E75</f>
        <v>0</v>
      </c>
      <c r="AD75" s="44">
        <f t="shared" si="102"/>
        <v>0</v>
      </c>
      <c r="AE75" s="45">
        <f t="shared" si="59"/>
        <v>371888</v>
      </c>
      <c r="AF75" s="46"/>
    </row>
    <row r="76" spans="1:34" s="49" customFormat="1" ht="45" customHeight="1" x14ac:dyDescent="0.35">
      <c r="A76" s="56" t="s">
        <v>21</v>
      </c>
      <c r="B76" s="54" t="s">
        <v>39</v>
      </c>
      <c r="C76" s="53">
        <v>0</v>
      </c>
      <c r="D76" s="53">
        <v>0</v>
      </c>
      <c r="E76" s="53">
        <v>0</v>
      </c>
      <c r="F76" s="53">
        <v>0</v>
      </c>
      <c r="G76" s="43">
        <f t="shared" si="99"/>
        <v>0</v>
      </c>
      <c r="H76" s="53">
        <v>0</v>
      </c>
      <c r="I76" s="53">
        <v>0</v>
      </c>
      <c r="J76" s="53">
        <v>0</v>
      </c>
      <c r="K76" s="53">
        <v>0</v>
      </c>
      <c r="L76" s="53">
        <v>9746097</v>
      </c>
      <c r="M76" s="42">
        <v>0</v>
      </c>
      <c r="N76" s="44">
        <f t="shared" si="87"/>
        <v>9746097</v>
      </c>
      <c r="O76" s="53">
        <v>0</v>
      </c>
      <c r="P76" s="53">
        <v>0</v>
      </c>
      <c r="Q76" s="42">
        <v>0</v>
      </c>
      <c r="R76" s="42">
        <v>0</v>
      </c>
      <c r="S76" s="44">
        <f>SUM(O76:R76)</f>
        <v>0</v>
      </c>
      <c r="T76" s="53">
        <v>0</v>
      </c>
      <c r="U76" s="44">
        <f t="shared" si="100"/>
        <v>0</v>
      </c>
      <c r="V76" s="44">
        <f>C76+H76</f>
        <v>0</v>
      </c>
      <c r="W76" s="44">
        <f>I76+O76+T76</f>
        <v>0</v>
      </c>
      <c r="X76" s="44">
        <f>J76</f>
        <v>0</v>
      </c>
      <c r="Y76" s="44">
        <f t="shared" si="101"/>
        <v>0</v>
      </c>
      <c r="Z76" s="44">
        <f>L76+P76</f>
        <v>9746097</v>
      </c>
      <c r="AA76" s="44">
        <f t="shared" si="58"/>
        <v>0</v>
      </c>
      <c r="AB76" s="44">
        <f>M76+R76</f>
        <v>0</v>
      </c>
      <c r="AC76" s="44">
        <f t="shared" si="102"/>
        <v>0</v>
      </c>
      <c r="AD76" s="44">
        <f t="shared" si="102"/>
        <v>0</v>
      </c>
      <c r="AE76" s="45">
        <f t="shared" si="59"/>
        <v>9746097</v>
      </c>
      <c r="AF76" s="46"/>
    </row>
    <row r="77" spans="1:34" s="49" customFormat="1" ht="45" customHeight="1" x14ac:dyDescent="0.35">
      <c r="A77" s="56" t="s">
        <v>22</v>
      </c>
      <c r="B77" s="55" t="s">
        <v>38</v>
      </c>
      <c r="C77" s="53">
        <v>0</v>
      </c>
      <c r="D77" s="53">
        <v>0</v>
      </c>
      <c r="E77" s="53">
        <v>0</v>
      </c>
      <c r="F77" s="53">
        <v>0</v>
      </c>
      <c r="G77" s="43">
        <f t="shared" si="99"/>
        <v>0</v>
      </c>
      <c r="H77" s="53">
        <v>0</v>
      </c>
      <c r="I77" s="53">
        <v>0</v>
      </c>
      <c r="J77" s="53">
        <v>0</v>
      </c>
      <c r="K77" s="53">
        <v>0</v>
      </c>
      <c r="L77" s="53">
        <v>1374382</v>
      </c>
      <c r="M77" s="42">
        <v>0</v>
      </c>
      <c r="N77" s="44">
        <f t="shared" si="87"/>
        <v>1374382</v>
      </c>
      <c r="O77" s="53">
        <v>0</v>
      </c>
      <c r="P77" s="53">
        <v>0</v>
      </c>
      <c r="Q77" s="42">
        <v>0</v>
      </c>
      <c r="R77" s="42">
        <v>0</v>
      </c>
      <c r="S77" s="44">
        <f>SUM(O77:R77)</f>
        <v>0</v>
      </c>
      <c r="T77" s="53">
        <v>0</v>
      </c>
      <c r="U77" s="44">
        <f t="shared" si="100"/>
        <v>0</v>
      </c>
      <c r="V77" s="44">
        <f>C77+H77</f>
        <v>0</v>
      </c>
      <c r="W77" s="44">
        <f>I77+O77+T77</f>
        <v>0</v>
      </c>
      <c r="X77" s="44">
        <f>J77</f>
        <v>0</v>
      </c>
      <c r="Y77" s="44">
        <f t="shared" si="101"/>
        <v>0</v>
      </c>
      <c r="Z77" s="44">
        <f>L77+P77</f>
        <v>1374382</v>
      </c>
      <c r="AA77" s="44">
        <f t="shared" si="58"/>
        <v>0</v>
      </c>
      <c r="AB77" s="44">
        <f>M77+R77</f>
        <v>0</v>
      </c>
      <c r="AC77" s="44">
        <f t="shared" si="102"/>
        <v>0</v>
      </c>
      <c r="AD77" s="44">
        <f t="shared" si="102"/>
        <v>0</v>
      </c>
      <c r="AE77" s="45">
        <f t="shared" si="59"/>
        <v>1374382</v>
      </c>
      <c r="AF77" s="46"/>
    </row>
    <row r="78" spans="1:34" s="49" customFormat="1" ht="45" customHeight="1" thickBot="1" x14ac:dyDescent="0.4">
      <c r="A78" s="56" t="s">
        <v>24</v>
      </c>
      <c r="B78" s="55" t="s">
        <v>87</v>
      </c>
      <c r="C78" s="53">
        <v>0</v>
      </c>
      <c r="D78" s="53">
        <v>0</v>
      </c>
      <c r="E78" s="53">
        <v>0</v>
      </c>
      <c r="F78" s="53">
        <v>0</v>
      </c>
      <c r="G78" s="43">
        <f t="shared" si="99"/>
        <v>0</v>
      </c>
      <c r="H78" s="53">
        <v>0</v>
      </c>
      <c r="I78" s="53">
        <v>0</v>
      </c>
      <c r="J78" s="53">
        <v>0</v>
      </c>
      <c r="K78" s="53">
        <v>0</v>
      </c>
      <c r="L78" s="53">
        <v>196307</v>
      </c>
      <c r="M78" s="42">
        <v>0</v>
      </c>
      <c r="N78" s="44">
        <f t="shared" si="87"/>
        <v>196307</v>
      </c>
      <c r="O78" s="53">
        <v>0</v>
      </c>
      <c r="P78" s="53">
        <v>0</v>
      </c>
      <c r="Q78" s="42">
        <v>0</v>
      </c>
      <c r="R78" s="42">
        <v>0</v>
      </c>
      <c r="S78" s="44">
        <f>SUM(O78:R78)</f>
        <v>0</v>
      </c>
      <c r="T78" s="42">
        <v>0</v>
      </c>
      <c r="U78" s="44">
        <f t="shared" si="100"/>
        <v>0</v>
      </c>
      <c r="V78" s="44">
        <f>C78+H78</f>
        <v>0</v>
      </c>
      <c r="W78" s="44">
        <f>I78+O78+T78</f>
        <v>0</v>
      </c>
      <c r="X78" s="44">
        <f>J78</f>
        <v>0</v>
      </c>
      <c r="Y78" s="44">
        <f t="shared" si="101"/>
        <v>0</v>
      </c>
      <c r="Z78" s="44">
        <f>L78+P78</f>
        <v>196307</v>
      </c>
      <c r="AA78" s="44">
        <f t="shared" si="58"/>
        <v>0</v>
      </c>
      <c r="AB78" s="44">
        <f>M78+R78</f>
        <v>0</v>
      </c>
      <c r="AC78" s="44">
        <f t="shared" si="102"/>
        <v>0</v>
      </c>
      <c r="AD78" s="44">
        <f t="shared" si="102"/>
        <v>0</v>
      </c>
      <c r="AE78" s="45">
        <f t="shared" si="59"/>
        <v>196307</v>
      </c>
      <c r="AF78" s="46"/>
    </row>
    <row r="79" spans="1:34" s="34" customFormat="1" ht="36" customHeight="1" thickBot="1" x14ac:dyDescent="0.3">
      <c r="A79" s="144" t="s">
        <v>17</v>
      </c>
      <c r="B79" s="145"/>
      <c r="C79" s="36">
        <f>C80+C96</f>
        <v>0</v>
      </c>
      <c r="D79" s="36">
        <f t="shared" ref="D79:K79" si="103">D80+D96</f>
        <v>0</v>
      </c>
      <c r="E79" s="36">
        <f t="shared" si="103"/>
        <v>0</v>
      </c>
      <c r="F79" s="36">
        <f t="shared" si="103"/>
        <v>0</v>
      </c>
      <c r="G79" s="36">
        <f t="shared" si="103"/>
        <v>0</v>
      </c>
      <c r="H79" s="36">
        <f t="shared" si="103"/>
        <v>0</v>
      </c>
      <c r="I79" s="36">
        <f t="shared" si="103"/>
        <v>0</v>
      </c>
      <c r="J79" s="36">
        <f t="shared" si="103"/>
        <v>60000</v>
      </c>
      <c r="K79" s="36">
        <f t="shared" si="103"/>
        <v>1323124</v>
      </c>
      <c r="L79" s="36">
        <f>L80+L96</f>
        <v>37110021</v>
      </c>
      <c r="M79" s="36">
        <f t="shared" ref="M79:AE79" si="104">M80+M96</f>
        <v>0</v>
      </c>
      <c r="N79" s="36">
        <f t="shared" si="104"/>
        <v>38493145</v>
      </c>
      <c r="O79" s="36">
        <f t="shared" si="104"/>
        <v>1299810</v>
      </c>
      <c r="P79" s="36">
        <f t="shared" si="104"/>
        <v>600000</v>
      </c>
      <c r="Q79" s="36">
        <f t="shared" si="104"/>
        <v>100000</v>
      </c>
      <c r="R79" s="36">
        <f t="shared" si="104"/>
        <v>0</v>
      </c>
      <c r="S79" s="36">
        <f t="shared" si="104"/>
        <v>1999810</v>
      </c>
      <c r="T79" s="36">
        <f t="shared" si="104"/>
        <v>0</v>
      </c>
      <c r="U79" s="36">
        <f t="shared" si="104"/>
        <v>0</v>
      </c>
      <c r="V79" s="36">
        <f t="shared" si="104"/>
        <v>0</v>
      </c>
      <c r="W79" s="36">
        <f t="shared" si="104"/>
        <v>1299810</v>
      </c>
      <c r="X79" s="36">
        <f t="shared" si="104"/>
        <v>60000</v>
      </c>
      <c r="Y79" s="36">
        <f t="shared" si="104"/>
        <v>1323124</v>
      </c>
      <c r="Z79" s="36">
        <f t="shared" si="104"/>
        <v>37710021</v>
      </c>
      <c r="AA79" s="36">
        <f t="shared" si="104"/>
        <v>100000</v>
      </c>
      <c r="AB79" s="36">
        <f t="shared" si="104"/>
        <v>0</v>
      </c>
      <c r="AC79" s="36">
        <f t="shared" si="104"/>
        <v>0</v>
      </c>
      <c r="AD79" s="36">
        <f t="shared" si="104"/>
        <v>0</v>
      </c>
      <c r="AE79" s="37">
        <f t="shared" si="104"/>
        <v>40492955</v>
      </c>
      <c r="AF79" s="33"/>
      <c r="AH79" s="35"/>
    </row>
    <row r="80" spans="1:34" s="34" customFormat="1" ht="33" customHeight="1" x14ac:dyDescent="0.25">
      <c r="A80" s="146" t="s">
        <v>18</v>
      </c>
      <c r="B80" s="147"/>
      <c r="C80" s="77">
        <f>SUM(C81:C95)</f>
        <v>0</v>
      </c>
      <c r="D80" s="77">
        <f t="shared" ref="D80:AE80" si="105">SUM(D81:D95)</f>
        <v>0</v>
      </c>
      <c r="E80" s="77">
        <f t="shared" si="105"/>
        <v>0</v>
      </c>
      <c r="F80" s="77">
        <f t="shared" si="105"/>
        <v>0</v>
      </c>
      <c r="G80" s="77">
        <f t="shared" si="105"/>
        <v>0</v>
      </c>
      <c r="H80" s="77">
        <f t="shared" si="105"/>
        <v>0</v>
      </c>
      <c r="I80" s="77">
        <f t="shared" si="105"/>
        <v>0</v>
      </c>
      <c r="J80" s="77">
        <f t="shared" si="105"/>
        <v>60000</v>
      </c>
      <c r="K80" s="77">
        <f t="shared" si="105"/>
        <v>1323124</v>
      </c>
      <c r="L80" s="77">
        <f t="shared" si="105"/>
        <v>16258640</v>
      </c>
      <c r="M80" s="77">
        <f t="shared" si="105"/>
        <v>0</v>
      </c>
      <c r="N80" s="77">
        <f t="shared" si="105"/>
        <v>17641764</v>
      </c>
      <c r="O80" s="77">
        <f t="shared" si="105"/>
        <v>1253810</v>
      </c>
      <c r="P80" s="77">
        <f t="shared" si="105"/>
        <v>600000</v>
      </c>
      <c r="Q80" s="77">
        <f t="shared" si="105"/>
        <v>100000</v>
      </c>
      <c r="R80" s="77">
        <f t="shared" si="105"/>
        <v>0</v>
      </c>
      <c r="S80" s="77">
        <f t="shared" si="105"/>
        <v>1953810</v>
      </c>
      <c r="T80" s="77">
        <f t="shared" si="105"/>
        <v>0</v>
      </c>
      <c r="U80" s="77">
        <f t="shared" si="105"/>
        <v>0</v>
      </c>
      <c r="V80" s="77">
        <f t="shared" si="105"/>
        <v>0</v>
      </c>
      <c r="W80" s="77">
        <f t="shared" si="105"/>
        <v>1253810</v>
      </c>
      <c r="X80" s="77">
        <f t="shared" si="105"/>
        <v>60000</v>
      </c>
      <c r="Y80" s="77">
        <f t="shared" si="105"/>
        <v>1323124</v>
      </c>
      <c r="Z80" s="77">
        <f t="shared" si="105"/>
        <v>16858640</v>
      </c>
      <c r="AA80" s="77">
        <f t="shared" si="105"/>
        <v>100000</v>
      </c>
      <c r="AB80" s="77">
        <f t="shared" si="105"/>
        <v>0</v>
      </c>
      <c r="AC80" s="77">
        <f t="shared" si="105"/>
        <v>0</v>
      </c>
      <c r="AD80" s="77">
        <f t="shared" si="105"/>
        <v>0</v>
      </c>
      <c r="AE80" s="78">
        <f t="shared" si="105"/>
        <v>19595574</v>
      </c>
      <c r="AF80" s="33"/>
      <c r="AH80" s="35"/>
    </row>
    <row r="81" spans="1:32" s="49" customFormat="1" ht="45" customHeight="1" x14ac:dyDescent="0.35">
      <c r="A81" s="40" t="s">
        <v>19</v>
      </c>
      <c r="B81" s="41" t="s">
        <v>40</v>
      </c>
      <c r="C81" s="42">
        <v>0</v>
      </c>
      <c r="D81" s="42">
        <v>0</v>
      </c>
      <c r="E81" s="42">
        <v>0</v>
      </c>
      <c r="F81" s="42">
        <v>0</v>
      </c>
      <c r="G81" s="44">
        <f>SUM(C81:F81)</f>
        <v>0</v>
      </c>
      <c r="H81" s="42">
        <v>0</v>
      </c>
      <c r="I81" s="42">
        <v>0</v>
      </c>
      <c r="J81" s="42">
        <v>0</v>
      </c>
      <c r="K81" s="42">
        <v>0</v>
      </c>
      <c r="L81" s="42">
        <v>215000</v>
      </c>
      <c r="M81" s="42">
        <v>0</v>
      </c>
      <c r="N81" s="44">
        <f t="shared" si="87"/>
        <v>215000</v>
      </c>
      <c r="O81" s="42">
        <v>0</v>
      </c>
      <c r="P81" s="42">
        <v>0</v>
      </c>
      <c r="Q81" s="42">
        <v>0</v>
      </c>
      <c r="R81" s="42">
        <v>0</v>
      </c>
      <c r="S81" s="44">
        <f t="shared" ref="S81:S95" si="106">SUM(O81:R81)</f>
        <v>0</v>
      </c>
      <c r="T81" s="42">
        <v>0</v>
      </c>
      <c r="U81" s="44">
        <f t="shared" ref="U81:U95" si="107">T81</f>
        <v>0</v>
      </c>
      <c r="V81" s="44">
        <f t="shared" ref="V81:V95" si="108">C81+H81</f>
        <v>0</v>
      </c>
      <c r="W81" s="44">
        <f t="shared" ref="W81:W95" si="109">I81+O81+T81</f>
        <v>0</v>
      </c>
      <c r="X81" s="44">
        <f t="shared" ref="X81:X95" si="110">J81</f>
        <v>0</v>
      </c>
      <c r="Y81" s="44">
        <f t="shared" ref="Y81:Y95" si="111">D81+K81</f>
        <v>0</v>
      </c>
      <c r="Z81" s="44">
        <f t="shared" ref="Z81:Z95" si="112">L81+P81</f>
        <v>215000</v>
      </c>
      <c r="AA81" s="44">
        <f t="shared" si="58"/>
        <v>0</v>
      </c>
      <c r="AB81" s="44">
        <f t="shared" ref="AB81:AB95" si="113">M81+R81</f>
        <v>0</v>
      </c>
      <c r="AC81" s="44">
        <f t="shared" ref="AC81:AD95" si="114">E81</f>
        <v>0</v>
      </c>
      <c r="AD81" s="44">
        <f t="shared" si="114"/>
        <v>0</v>
      </c>
      <c r="AE81" s="45">
        <f t="shared" si="59"/>
        <v>215000</v>
      </c>
      <c r="AF81" s="46"/>
    </row>
    <row r="82" spans="1:32" s="49" customFormat="1" ht="33" customHeight="1" x14ac:dyDescent="0.35">
      <c r="A82" s="40" t="s">
        <v>21</v>
      </c>
      <c r="B82" s="55" t="s">
        <v>89</v>
      </c>
      <c r="C82" s="53">
        <v>0</v>
      </c>
      <c r="D82" s="53">
        <v>0</v>
      </c>
      <c r="E82" s="53">
        <v>0</v>
      </c>
      <c r="F82" s="53">
        <v>0</v>
      </c>
      <c r="G82" s="43">
        <f>SUM(C82:F82)</f>
        <v>0</v>
      </c>
      <c r="H82" s="53">
        <v>0</v>
      </c>
      <c r="I82" s="53">
        <v>0</v>
      </c>
      <c r="J82" s="53">
        <v>0</v>
      </c>
      <c r="K82" s="53">
        <v>0</v>
      </c>
      <c r="L82" s="53">
        <v>250000</v>
      </c>
      <c r="M82" s="42">
        <v>0</v>
      </c>
      <c r="N82" s="44">
        <f t="shared" si="87"/>
        <v>250000</v>
      </c>
      <c r="O82" s="53">
        <v>250000</v>
      </c>
      <c r="P82" s="53">
        <v>0</v>
      </c>
      <c r="Q82" s="42">
        <v>0</v>
      </c>
      <c r="R82" s="42">
        <v>0</v>
      </c>
      <c r="S82" s="44">
        <f t="shared" si="106"/>
        <v>250000</v>
      </c>
      <c r="T82" s="42">
        <v>0</v>
      </c>
      <c r="U82" s="44">
        <f t="shared" si="107"/>
        <v>0</v>
      </c>
      <c r="V82" s="44">
        <f t="shared" si="108"/>
        <v>0</v>
      </c>
      <c r="W82" s="44">
        <f t="shared" si="109"/>
        <v>250000</v>
      </c>
      <c r="X82" s="44">
        <f t="shared" si="110"/>
        <v>0</v>
      </c>
      <c r="Y82" s="44">
        <f t="shared" si="111"/>
        <v>0</v>
      </c>
      <c r="Z82" s="44">
        <f t="shared" si="112"/>
        <v>250000</v>
      </c>
      <c r="AA82" s="44">
        <f t="shared" si="58"/>
        <v>0</v>
      </c>
      <c r="AB82" s="44">
        <f t="shared" si="113"/>
        <v>0</v>
      </c>
      <c r="AC82" s="44">
        <f t="shared" si="114"/>
        <v>0</v>
      </c>
      <c r="AD82" s="44">
        <f t="shared" si="114"/>
        <v>0</v>
      </c>
      <c r="AE82" s="45">
        <f t="shared" si="59"/>
        <v>500000</v>
      </c>
      <c r="AF82" s="46"/>
    </row>
    <row r="83" spans="1:32" s="49" customFormat="1" ht="45" customHeight="1" x14ac:dyDescent="0.35">
      <c r="A83" s="40" t="s">
        <v>22</v>
      </c>
      <c r="B83" s="55" t="s">
        <v>90</v>
      </c>
      <c r="C83" s="53">
        <v>0</v>
      </c>
      <c r="D83" s="53">
        <v>0</v>
      </c>
      <c r="E83" s="53">
        <v>0</v>
      </c>
      <c r="F83" s="53">
        <v>0</v>
      </c>
      <c r="G83" s="43">
        <f>SUM(C83:F83)</f>
        <v>0</v>
      </c>
      <c r="H83" s="53">
        <v>0</v>
      </c>
      <c r="I83" s="53">
        <v>0</v>
      </c>
      <c r="J83" s="53">
        <v>0</v>
      </c>
      <c r="K83" s="53">
        <v>0</v>
      </c>
      <c r="L83" s="53">
        <v>67000</v>
      </c>
      <c r="M83" s="42">
        <v>0</v>
      </c>
      <c r="N83" s="44">
        <f t="shared" si="87"/>
        <v>67000</v>
      </c>
      <c r="O83" s="53">
        <v>0</v>
      </c>
      <c r="P83" s="53">
        <v>0</v>
      </c>
      <c r="Q83" s="42">
        <v>0</v>
      </c>
      <c r="R83" s="42">
        <v>0</v>
      </c>
      <c r="S83" s="44">
        <f t="shared" si="106"/>
        <v>0</v>
      </c>
      <c r="T83" s="42">
        <v>0</v>
      </c>
      <c r="U83" s="44">
        <f t="shared" si="107"/>
        <v>0</v>
      </c>
      <c r="V83" s="44">
        <f t="shared" si="108"/>
        <v>0</v>
      </c>
      <c r="W83" s="44">
        <f t="shared" si="109"/>
        <v>0</v>
      </c>
      <c r="X83" s="44">
        <f t="shared" si="110"/>
        <v>0</v>
      </c>
      <c r="Y83" s="44">
        <f t="shared" si="111"/>
        <v>0</v>
      </c>
      <c r="Z83" s="44">
        <f t="shared" si="112"/>
        <v>67000</v>
      </c>
      <c r="AA83" s="44">
        <f t="shared" si="58"/>
        <v>0</v>
      </c>
      <c r="AB83" s="44">
        <f t="shared" si="113"/>
        <v>0</v>
      </c>
      <c r="AC83" s="44">
        <f t="shared" si="114"/>
        <v>0</v>
      </c>
      <c r="AD83" s="44">
        <f t="shared" si="114"/>
        <v>0</v>
      </c>
      <c r="AE83" s="45">
        <f t="shared" si="59"/>
        <v>67000</v>
      </c>
      <c r="AF83" s="46"/>
    </row>
    <row r="84" spans="1:32" s="49" customFormat="1" ht="45" customHeight="1" x14ac:dyDescent="0.35">
      <c r="A84" s="40" t="s">
        <v>24</v>
      </c>
      <c r="B84" s="41" t="s">
        <v>91</v>
      </c>
      <c r="C84" s="42">
        <v>0</v>
      </c>
      <c r="D84" s="42">
        <v>0</v>
      </c>
      <c r="E84" s="42">
        <v>0</v>
      </c>
      <c r="F84" s="42">
        <v>0</v>
      </c>
      <c r="G84" s="44">
        <f t="shared" ref="G84:G95" si="115">SUM(C84:F84)</f>
        <v>0</v>
      </c>
      <c r="H84" s="42">
        <v>0</v>
      </c>
      <c r="I84" s="42">
        <v>0</v>
      </c>
      <c r="J84" s="42">
        <v>0</v>
      </c>
      <c r="K84" s="42">
        <v>0</v>
      </c>
      <c r="L84" s="42">
        <v>15000</v>
      </c>
      <c r="M84" s="42">
        <v>0</v>
      </c>
      <c r="N84" s="44">
        <f t="shared" si="87"/>
        <v>15000</v>
      </c>
      <c r="O84" s="42">
        <v>0</v>
      </c>
      <c r="P84" s="42">
        <v>0</v>
      </c>
      <c r="Q84" s="42">
        <v>0</v>
      </c>
      <c r="R84" s="42">
        <v>0</v>
      </c>
      <c r="S84" s="44">
        <f t="shared" si="106"/>
        <v>0</v>
      </c>
      <c r="T84" s="42">
        <v>0</v>
      </c>
      <c r="U84" s="44">
        <f t="shared" si="107"/>
        <v>0</v>
      </c>
      <c r="V84" s="44">
        <f t="shared" si="108"/>
        <v>0</v>
      </c>
      <c r="W84" s="44">
        <f t="shared" si="109"/>
        <v>0</v>
      </c>
      <c r="X84" s="44">
        <f t="shared" si="110"/>
        <v>0</v>
      </c>
      <c r="Y84" s="44">
        <f t="shared" si="111"/>
        <v>0</v>
      </c>
      <c r="Z84" s="44">
        <f t="shared" si="112"/>
        <v>15000</v>
      </c>
      <c r="AA84" s="44">
        <f t="shared" si="58"/>
        <v>0</v>
      </c>
      <c r="AB84" s="44">
        <f t="shared" si="113"/>
        <v>0</v>
      </c>
      <c r="AC84" s="44">
        <f t="shared" si="114"/>
        <v>0</v>
      </c>
      <c r="AD84" s="44">
        <f t="shared" si="114"/>
        <v>0</v>
      </c>
      <c r="AE84" s="45">
        <f t="shared" si="59"/>
        <v>15000</v>
      </c>
      <c r="AF84" s="46"/>
    </row>
    <row r="85" spans="1:32" s="49" customFormat="1" ht="45" customHeight="1" x14ac:dyDescent="0.35">
      <c r="A85" s="40" t="s">
        <v>25</v>
      </c>
      <c r="B85" s="55" t="s">
        <v>92</v>
      </c>
      <c r="C85" s="53">
        <v>0</v>
      </c>
      <c r="D85" s="53">
        <v>0</v>
      </c>
      <c r="E85" s="53">
        <v>0</v>
      </c>
      <c r="F85" s="53">
        <v>0</v>
      </c>
      <c r="G85" s="43">
        <f>SUM(C85:F85)</f>
        <v>0</v>
      </c>
      <c r="H85" s="53">
        <v>0</v>
      </c>
      <c r="I85" s="53">
        <v>0</v>
      </c>
      <c r="J85" s="53">
        <v>0</v>
      </c>
      <c r="K85" s="53">
        <v>0</v>
      </c>
      <c r="L85" s="53">
        <v>1951929</v>
      </c>
      <c r="M85" s="42">
        <v>0</v>
      </c>
      <c r="N85" s="44">
        <f t="shared" si="87"/>
        <v>1951929</v>
      </c>
      <c r="O85" s="53">
        <v>250000</v>
      </c>
      <c r="P85" s="53">
        <v>0</v>
      </c>
      <c r="Q85" s="42">
        <v>0</v>
      </c>
      <c r="R85" s="42">
        <v>0</v>
      </c>
      <c r="S85" s="44">
        <f t="shared" si="106"/>
        <v>250000</v>
      </c>
      <c r="T85" s="42">
        <v>0</v>
      </c>
      <c r="U85" s="44">
        <f t="shared" si="107"/>
        <v>0</v>
      </c>
      <c r="V85" s="44">
        <f t="shared" si="108"/>
        <v>0</v>
      </c>
      <c r="W85" s="44">
        <f t="shared" si="109"/>
        <v>250000</v>
      </c>
      <c r="X85" s="44">
        <f t="shared" si="110"/>
        <v>0</v>
      </c>
      <c r="Y85" s="44">
        <f t="shared" si="111"/>
        <v>0</v>
      </c>
      <c r="Z85" s="44">
        <f t="shared" si="112"/>
        <v>1951929</v>
      </c>
      <c r="AA85" s="44">
        <f t="shared" si="58"/>
        <v>0</v>
      </c>
      <c r="AB85" s="44">
        <f t="shared" si="113"/>
        <v>0</v>
      </c>
      <c r="AC85" s="44">
        <f t="shared" si="114"/>
        <v>0</v>
      </c>
      <c r="AD85" s="44">
        <f t="shared" si="114"/>
        <v>0</v>
      </c>
      <c r="AE85" s="45">
        <f t="shared" si="59"/>
        <v>2201929</v>
      </c>
      <c r="AF85" s="46"/>
    </row>
    <row r="86" spans="1:32" s="49" customFormat="1" ht="45" customHeight="1" x14ac:dyDescent="0.35">
      <c r="A86" s="40" t="s">
        <v>26</v>
      </c>
      <c r="B86" s="55" t="s">
        <v>41</v>
      </c>
      <c r="C86" s="53">
        <v>0</v>
      </c>
      <c r="D86" s="53">
        <v>0</v>
      </c>
      <c r="E86" s="53">
        <v>0</v>
      </c>
      <c r="F86" s="53">
        <v>0</v>
      </c>
      <c r="G86" s="43">
        <f t="shared" si="115"/>
        <v>0</v>
      </c>
      <c r="H86" s="53">
        <v>0</v>
      </c>
      <c r="I86" s="53">
        <v>0</v>
      </c>
      <c r="J86" s="53">
        <v>0</v>
      </c>
      <c r="K86" s="53">
        <v>0</v>
      </c>
      <c r="L86" s="53">
        <v>1080400</v>
      </c>
      <c r="M86" s="42">
        <v>0</v>
      </c>
      <c r="N86" s="44">
        <f t="shared" si="87"/>
        <v>1080400</v>
      </c>
      <c r="O86" s="53">
        <v>0</v>
      </c>
      <c r="P86" s="53">
        <v>0</v>
      </c>
      <c r="Q86" s="42">
        <v>0</v>
      </c>
      <c r="R86" s="42">
        <v>0</v>
      </c>
      <c r="S86" s="44">
        <f t="shared" si="106"/>
        <v>0</v>
      </c>
      <c r="T86" s="42">
        <v>0</v>
      </c>
      <c r="U86" s="44">
        <f t="shared" si="107"/>
        <v>0</v>
      </c>
      <c r="V86" s="44">
        <f t="shared" si="108"/>
        <v>0</v>
      </c>
      <c r="W86" s="44">
        <f t="shared" si="109"/>
        <v>0</v>
      </c>
      <c r="X86" s="44">
        <f t="shared" si="110"/>
        <v>0</v>
      </c>
      <c r="Y86" s="44">
        <f t="shared" si="111"/>
        <v>0</v>
      </c>
      <c r="Z86" s="44">
        <f t="shared" si="112"/>
        <v>1080400</v>
      </c>
      <c r="AA86" s="44">
        <f t="shared" si="58"/>
        <v>0</v>
      </c>
      <c r="AB86" s="44">
        <f t="shared" si="113"/>
        <v>0</v>
      </c>
      <c r="AC86" s="44">
        <f t="shared" si="114"/>
        <v>0</v>
      </c>
      <c r="AD86" s="44">
        <f t="shared" si="114"/>
        <v>0</v>
      </c>
      <c r="AE86" s="45">
        <f t="shared" si="59"/>
        <v>1080400</v>
      </c>
      <c r="AF86" s="46"/>
    </row>
    <row r="87" spans="1:32" s="49" customFormat="1" ht="33" customHeight="1" x14ac:dyDescent="0.35">
      <c r="A87" s="40" t="s">
        <v>42</v>
      </c>
      <c r="B87" s="55" t="s">
        <v>93</v>
      </c>
      <c r="C87" s="53">
        <v>0</v>
      </c>
      <c r="D87" s="53">
        <v>0</v>
      </c>
      <c r="E87" s="53">
        <v>0</v>
      </c>
      <c r="F87" s="53">
        <v>0</v>
      </c>
      <c r="G87" s="43">
        <f t="shared" si="115"/>
        <v>0</v>
      </c>
      <c r="H87" s="53">
        <v>0</v>
      </c>
      <c r="I87" s="53">
        <v>0</v>
      </c>
      <c r="J87" s="53">
        <v>60000</v>
      </c>
      <c r="K87" s="53">
        <v>0</v>
      </c>
      <c r="L87" s="53">
        <v>832000</v>
      </c>
      <c r="M87" s="42">
        <v>0</v>
      </c>
      <c r="N87" s="44">
        <f t="shared" si="87"/>
        <v>892000</v>
      </c>
      <c r="O87" s="53">
        <v>0</v>
      </c>
      <c r="P87" s="53">
        <v>0</v>
      </c>
      <c r="Q87" s="42">
        <v>0</v>
      </c>
      <c r="R87" s="42">
        <v>0</v>
      </c>
      <c r="S87" s="44">
        <f t="shared" si="106"/>
        <v>0</v>
      </c>
      <c r="T87" s="42">
        <v>0</v>
      </c>
      <c r="U87" s="44">
        <f t="shared" si="107"/>
        <v>0</v>
      </c>
      <c r="V87" s="44">
        <f t="shared" si="108"/>
        <v>0</v>
      </c>
      <c r="W87" s="44">
        <f t="shared" si="109"/>
        <v>0</v>
      </c>
      <c r="X87" s="44">
        <f t="shared" si="110"/>
        <v>60000</v>
      </c>
      <c r="Y87" s="44">
        <f t="shared" si="111"/>
        <v>0</v>
      </c>
      <c r="Z87" s="44">
        <f t="shared" si="112"/>
        <v>832000</v>
      </c>
      <c r="AA87" s="44">
        <f t="shared" si="58"/>
        <v>0</v>
      </c>
      <c r="AB87" s="44">
        <f t="shared" si="113"/>
        <v>0</v>
      </c>
      <c r="AC87" s="44">
        <f t="shared" si="114"/>
        <v>0</v>
      </c>
      <c r="AD87" s="44">
        <f t="shared" si="114"/>
        <v>0</v>
      </c>
      <c r="AE87" s="45">
        <f t="shared" si="59"/>
        <v>892000</v>
      </c>
      <c r="AF87" s="46"/>
    </row>
    <row r="88" spans="1:32" s="49" customFormat="1" ht="57" customHeight="1" x14ac:dyDescent="0.35">
      <c r="A88" s="40" t="s">
        <v>27</v>
      </c>
      <c r="B88" s="55" t="s">
        <v>94</v>
      </c>
      <c r="C88" s="53">
        <v>0</v>
      </c>
      <c r="D88" s="53">
        <v>0</v>
      </c>
      <c r="E88" s="53">
        <v>0</v>
      </c>
      <c r="F88" s="53">
        <v>0</v>
      </c>
      <c r="G88" s="43">
        <f t="shared" si="115"/>
        <v>0</v>
      </c>
      <c r="H88" s="53">
        <v>0</v>
      </c>
      <c r="I88" s="53">
        <v>0</v>
      </c>
      <c r="J88" s="53">
        <v>0</v>
      </c>
      <c r="K88" s="53">
        <v>0</v>
      </c>
      <c r="L88" s="53">
        <v>1008243</v>
      </c>
      <c r="M88" s="42">
        <v>0</v>
      </c>
      <c r="N88" s="44">
        <f t="shared" si="87"/>
        <v>1008243</v>
      </c>
      <c r="O88" s="42">
        <v>0</v>
      </c>
      <c r="P88" s="53">
        <v>0</v>
      </c>
      <c r="Q88" s="42">
        <v>0</v>
      </c>
      <c r="R88" s="42">
        <v>0</v>
      </c>
      <c r="S88" s="44">
        <f t="shared" si="106"/>
        <v>0</v>
      </c>
      <c r="T88" s="42">
        <v>0</v>
      </c>
      <c r="U88" s="44">
        <f t="shared" si="107"/>
        <v>0</v>
      </c>
      <c r="V88" s="44">
        <f t="shared" si="108"/>
        <v>0</v>
      </c>
      <c r="W88" s="44">
        <f t="shared" si="109"/>
        <v>0</v>
      </c>
      <c r="X88" s="44">
        <f t="shared" si="110"/>
        <v>0</v>
      </c>
      <c r="Y88" s="44">
        <f t="shared" si="111"/>
        <v>0</v>
      </c>
      <c r="Z88" s="44">
        <f t="shared" si="112"/>
        <v>1008243</v>
      </c>
      <c r="AA88" s="44">
        <f t="shared" si="58"/>
        <v>0</v>
      </c>
      <c r="AB88" s="44">
        <f t="shared" si="113"/>
        <v>0</v>
      </c>
      <c r="AC88" s="44">
        <f t="shared" si="114"/>
        <v>0</v>
      </c>
      <c r="AD88" s="44">
        <f t="shared" si="114"/>
        <v>0</v>
      </c>
      <c r="AE88" s="45">
        <f t="shared" si="59"/>
        <v>1008243</v>
      </c>
      <c r="AF88" s="46"/>
    </row>
    <row r="89" spans="1:32" s="49" customFormat="1" ht="45" customHeight="1" x14ac:dyDescent="0.35">
      <c r="A89" s="40" t="s">
        <v>28</v>
      </c>
      <c r="B89" s="55" t="s">
        <v>95</v>
      </c>
      <c r="C89" s="53">
        <v>0</v>
      </c>
      <c r="D89" s="53">
        <v>0</v>
      </c>
      <c r="E89" s="53">
        <v>0</v>
      </c>
      <c r="F89" s="53">
        <v>0</v>
      </c>
      <c r="G89" s="43">
        <f t="shared" si="115"/>
        <v>0</v>
      </c>
      <c r="H89" s="53">
        <v>0</v>
      </c>
      <c r="I89" s="53">
        <v>0</v>
      </c>
      <c r="J89" s="53">
        <v>0</v>
      </c>
      <c r="K89" s="53">
        <v>0</v>
      </c>
      <c r="L89" s="53">
        <v>348048</v>
      </c>
      <c r="M89" s="42">
        <v>0</v>
      </c>
      <c r="N89" s="44">
        <f t="shared" si="87"/>
        <v>348048</v>
      </c>
      <c r="O89" s="53">
        <v>60000</v>
      </c>
      <c r="P89" s="53">
        <v>0</v>
      </c>
      <c r="Q89" s="42">
        <v>0</v>
      </c>
      <c r="R89" s="42">
        <v>0</v>
      </c>
      <c r="S89" s="44">
        <f t="shared" si="106"/>
        <v>60000</v>
      </c>
      <c r="T89" s="42">
        <v>0</v>
      </c>
      <c r="U89" s="44">
        <f t="shared" si="107"/>
        <v>0</v>
      </c>
      <c r="V89" s="44">
        <f t="shared" si="108"/>
        <v>0</v>
      </c>
      <c r="W89" s="44">
        <f t="shared" si="109"/>
        <v>60000</v>
      </c>
      <c r="X89" s="44">
        <f t="shared" si="110"/>
        <v>0</v>
      </c>
      <c r="Y89" s="44">
        <f t="shared" si="111"/>
        <v>0</v>
      </c>
      <c r="Z89" s="44">
        <f t="shared" si="112"/>
        <v>348048</v>
      </c>
      <c r="AA89" s="44">
        <f t="shared" si="58"/>
        <v>0</v>
      </c>
      <c r="AB89" s="44">
        <f t="shared" si="113"/>
        <v>0</v>
      </c>
      <c r="AC89" s="44">
        <f t="shared" si="114"/>
        <v>0</v>
      </c>
      <c r="AD89" s="44">
        <f t="shared" si="114"/>
        <v>0</v>
      </c>
      <c r="AE89" s="45">
        <f t="shared" si="59"/>
        <v>408048</v>
      </c>
      <c r="AF89" s="46"/>
    </row>
    <row r="90" spans="1:32" s="49" customFormat="1" ht="33" customHeight="1" x14ac:dyDescent="0.35">
      <c r="A90" s="40" t="s">
        <v>76</v>
      </c>
      <c r="B90" s="55" t="s">
        <v>43</v>
      </c>
      <c r="C90" s="53">
        <v>0</v>
      </c>
      <c r="D90" s="53">
        <v>0</v>
      </c>
      <c r="E90" s="53">
        <v>0</v>
      </c>
      <c r="F90" s="53">
        <v>0</v>
      </c>
      <c r="G90" s="43">
        <f t="shared" si="115"/>
        <v>0</v>
      </c>
      <c r="H90" s="53">
        <v>0</v>
      </c>
      <c r="I90" s="53">
        <v>0</v>
      </c>
      <c r="J90" s="53">
        <v>0</v>
      </c>
      <c r="K90" s="53">
        <v>0</v>
      </c>
      <c r="L90" s="53">
        <v>26000</v>
      </c>
      <c r="M90" s="42">
        <v>0</v>
      </c>
      <c r="N90" s="44">
        <f t="shared" si="87"/>
        <v>26000</v>
      </c>
      <c r="O90" s="53">
        <v>4000</v>
      </c>
      <c r="P90" s="53">
        <v>0</v>
      </c>
      <c r="Q90" s="42">
        <v>0</v>
      </c>
      <c r="R90" s="42">
        <v>0</v>
      </c>
      <c r="S90" s="44">
        <f t="shared" si="106"/>
        <v>4000</v>
      </c>
      <c r="T90" s="42">
        <v>0</v>
      </c>
      <c r="U90" s="44">
        <f t="shared" si="107"/>
        <v>0</v>
      </c>
      <c r="V90" s="44">
        <f t="shared" si="108"/>
        <v>0</v>
      </c>
      <c r="W90" s="44">
        <f t="shared" si="109"/>
        <v>4000</v>
      </c>
      <c r="X90" s="44">
        <f t="shared" si="110"/>
        <v>0</v>
      </c>
      <c r="Y90" s="44">
        <f t="shared" si="111"/>
        <v>0</v>
      </c>
      <c r="Z90" s="44">
        <f t="shared" si="112"/>
        <v>26000</v>
      </c>
      <c r="AA90" s="44">
        <f t="shared" si="58"/>
        <v>0</v>
      </c>
      <c r="AB90" s="44">
        <f t="shared" si="113"/>
        <v>0</v>
      </c>
      <c r="AC90" s="44">
        <f t="shared" si="114"/>
        <v>0</v>
      </c>
      <c r="AD90" s="44">
        <f t="shared" si="114"/>
        <v>0</v>
      </c>
      <c r="AE90" s="45">
        <f t="shared" si="59"/>
        <v>30000</v>
      </c>
      <c r="AF90" s="46"/>
    </row>
    <row r="91" spans="1:32" s="49" customFormat="1" ht="45" customHeight="1" x14ac:dyDescent="0.35">
      <c r="A91" s="40" t="s">
        <v>77</v>
      </c>
      <c r="B91" s="55" t="s">
        <v>46</v>
      </c>
      <c r="C91" s="53">
        <v>0</v>
      </c>
      <c r="D91" s="53">
        <v>0</v>
      </c>
      <c r="E91" s="53">
        <v>0</v>
      </c>
      <c r="F91" s="53">
        <v>0</v>
      </c>
      <c r="G91" s="43">
        <f t="shared" si="115"/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42">
        <v>0</v>
      </c>
      <c r="N91" s="44">
        <f t="shared" si="87"/>
        <v>0</v>
      </c>
      <c r="O91" s="53">
        <v>281960</v>
      </c>
      <c r="P91" s="42">
        <v>200000</v>
      </c>
      <c r="Q91" s="42">
        <v>100000</v>
      </c>
      <c r="R91" s="42">
        <v>0</v>
      </c>
      <c r="S91" s="44">
        <f t="shared" si="106"/>
        <v>581960</v>
      </c>
      <c r="T91" s="42">
        <v>0</v>
      </c>
      <c r="U91" s="44">
        <f t="shared" si="107"/>
        <v>0</v>
      </c>
      <c r="V91" s="44">
        <f t="shared" si="108"/>
        <v>0</v>
      </c>
      <c r="W91" s="44">
        <f t="shared" si="109"/>
        <v>281960</v>
      </c>
      <c r="X91" s="44">
        <f t="shared" si="110"/>
        <v>0</v>
      </c>
      <c r="Y91" s="44">
        <f t="shared" si="111"/>
        <v>0</v>
      </c>
      <c r="Z91" s="44">
        <f t="shared" si="112"/>
        <v>200000</v>
      </c>
      <c r="AA91" s="44">
        <f t="shared" si="58"/>
        <v>100000</v>
      </c>
      <c r="AB91" s="44">
        <f t="shared" si="113"/>
        <v>0</v>
      </c>
      <c r="AC91" s="44">
        <f t="shared" si="114"/>
        <v>0</v>
      </c>
      <c r="AD91" s="44">
        <f t="shared" si="114"/>
        <v>0</v>
      </c>
      <c r="AE91" s="45">
        <f t="shared" si="59"/>
        <v>581960</v>
      </c>
      <c r="AF91" s="46"/>
    </row>
    <row r="92" spans="1:32" s="49" customFormat="1" ht="57" customHeight="1" x14ac:dyDescent="0.35">
      <c r="A92" s="40" t="s">
        <v>100</v>
      </c>
      <c r="B92" s="55" t="s">
        <v>97</v>
      </c>
      <c r="C92" s="53">
        <v>0</v>
      </c>
      <c r="D92" s="53">
        <v>0</v>
      </c>
      <c r="E92" s="53">
        <v>0</v>
      </c>
      <c r="F92" s="53">
        <v>0</v>
      </c>
      <c r="G92" s="43">
        <f t="shared" si="115"/>
        <v>0</v>
      </c>
      <c r="H92" s="53">
        <v>0</v>
      </c>
      <c r="I92" s="42">
        <v>0</v>
      </c>
      <c r="J92" s="42">
        <v>0</v>
      </c>
      <c r="K92" s="42">
        <v>0</v>
      </c>
      <c r="L92" s="53">
        <v>1000</v>
      </c>
      <c r="M92" s="42">
        <v>0</v>
      </c>
      <c r="N92" s="44">
        <f t="shared" si="87"/>
        <v>1000</v>
      </c>
      <c r="O92" s="53">
        <v>60000</v>
      </c>
      <c r="P92" s="42">
        <v>0</v>
      </c>
      <c r="Q92" s="42">
        <v>0</v>
      </c>
      <c r="R92" s="42">
        <v>0</v>
      </c>
      <c r="S92" s="44">
        <f t="shared" si="106"/>
        <v>60000</v>
      </c>
      <c r="T92" s="42">
        <v>0</v>
      </c>
      <c r="U92" s="44">
        <f t="shared" si="107"/>
        <v>0</v>
      </c>
      <c r="V92" s="44">
        <f t="shared" si="108"/>
        <v>0</v>
      </c>
      <c r="W92" s="44">
        <f t="shared" si="109"/>
        <v>60000</v>
      </c>
      <c r="X92" s="44">
        <f t="shared" si="110"/>
        <v>0</v>
      </c>
      <c r="Y92" s="44">
        <f t="shared" si="111"/>
        <v>0</v>
      </c>
      <c r="Z92" s="44">
        <f t="shared" si="112"/>
        <v>1000</v>
      </c>
      <c r="AA92" s="44">
        <f t="shared" si="58"/>
        <v>0</v>
      </c>
      <c r="AB92" s="44">
        <f t="shared" si="113"/>
        <v>0</v>
      </c>
      <c r="AC92" s="44">
        <f t="shared" si="114"/>
        <v>0</v>
      </c>
      <c r="AD92" s="44">
        <f t="shared" si="114"/>
        <v>0</v>
      </c>
      <c r="AE92" s="45">
        <f t="shared" si="59"/>
        <v>61000</v>
      </c>
      <c r="AF92" s="46"/>
    </row>
    <row r="93" spans="1:32" s="49" customFormat="1" ht="57" customHeight="1" x14ac:dyDescent="0.35">
      <c r="A93" s="40" t="s">
        <v>101</v>
      </c>
      <c r="B93" s="55" t="s">
        <v>98</v>
      </c>
      <c r="C93" s="53">
        <v>0</v>
      </c>
      <c r="D93" s="53">
        <v>0</v>
      </c>
      <c r="E93" s="53">
        <v>0</v>
      </c>
      <c r="F93" s="53">
        <v>0</v>
      </c>
      <c r="G93" s="43">
        <f t="shared" si="115"/>
        <v>0</v>
      </c>
      <c r="H93" s="53">
        <v>0</v>
      </c>
      <c r="I93" s="42">
        <v>0</v>
      </c>
      <c r="J93" s="42">
        <v>0</v>
      </c>
      <c r="K93" s="42">
        <v>0</v>
      </c>
      <c r="L93" s="53">
        <v>2320965</v>
      </c>
      <c r="M93" s="42">
        <v>0</v>
      </c>
      <c r="N93" s="44">
        <f t="shared" si="87"/>
        <v>2320965</v>
      </c>
      <c r="O93" s="53">
        <v>10000</v>
      </c>
      <c r="P93" s="42">
        <v>0</v>
      </c>
      <c r="Q93" s="42">
        <v>0</v>
      </c>
      <c r="R93" s="42">
        <v>0</v>
      </c>
      <c r="S93" s="44">
        <f t="shared" si="106"/>
        <v>10000</v>
      </c>
      <c r="T93" s="42">
        <v>0</v>
      </c>
      <c r="U93" s="44">
        <f t="shared" si="107"/>
        <v>0</v>
      </c>
      <c r="V93" s="44">
        <f t="shared" si="108"/>
        <v>0</v>
      </c>
      <c r="W93" s="44">
        <f t="shared" si="109"/>
        <v>10000</v>
      </c>
      <c r="X93" s="44">
        <f t="shared" si="110"/>
        <v>0</v>
      </c>
      <c r="Y93" s="44">
        <f t="shared" si="111"/>
        <v>0</v>
      </c>
      <c r="Z93" s="44">
        <f t="shared" si="112"/>
        <v>2320965</v>
      </c>
      <c r="AA93" s="44">
        <f t="shared" si="58"/>
        <v>0</v>
      </c>
      <c r="AB93" s="44">
        <f t="shared" si="113"/>
        <v>0</v>
      </c>
      <c r="AC93" s="44">
        <f t="shared" si="114"/>
        <v>0</v>
      </c>
      <c r="AD93" s="44">
        <f t="shared" si="114"/>
        <v>0</v>
      </c>
      <c r="AE93" s="45">
        <f t="shared" si="59"/>
        <v>2330965</v>
      </c>
      <c r="AF93" s="46"/>
    </row>
    <row r="94" spans="1:32" s="49" customFormat="1" ht="72" customHeight="1" x14ac:dyDescent="0.35">
      <c r="A94" s="40" t="s">
        <v>102</v>
      </c>
      <c r="B94" s="55" t="s">
        <v>44</v>
      </c>
      <c r="C94" s="53">
        <v>0</v>
      </c>
      <c r="D94" s="53">
        <v>0</v>
      </c>
      <c r="E94" s="53">
        <v>0</v>
      </c>
      <c r="F94" s="53">
        <v>0</v>
      </c>
      <c r="G94" s="43">
        <f t="shared" si="115"/>
        <v>0</v>
      </c>
      <c r="H94" s="53">
        <v>0</v>
      </c>
      <c r="I94" s="42">
        <v>0</v>
      </c>
      <c r="J94" s="42">
        <v>0</v>
      </c>
      <c r="K94" s="42">
        <v>0</v>
      </c>
      <c r="L94" s="53">
        <v>140848</v>
      </c>
      <c r="M94" s="42">
        <v>0</v>
      </c>
      <c r="N94" s="44">
        <f t="shared" si="87"/>
        <v>140848</v>
      </c>
      <c r="O94" s="53">
        <v>11000</v>
      </c>
      <c r="P94" s="42">
        <v>0</v>
      </c>
      <c r="Q94" s="42">
        <v>0</v>
      </c>
      <c r="R94" s="42">
        <v>0</v>
      </c>
      <c r="S94" s="44">
        <f t="shared" si="106"/>
        <v>11000</v>
      </c>
      <c r="T94" s="42">
        <v>0</v>
      </c>
      <c r="U94" s="44">
        <f t="shared" si="107"/>
        <v>0</v>
      </c>
      <c r="V94" s="44">
        <f t="shared" si="108"/>
        <v>0</v>
      </c>
      <c r="W94" s="44">
        <f t="shared" si="109"/>
        <v>11000</v>
      </c>
      <c r="X94" s="44">
        <f t="shared" si="110"/>
        <v>0</v>
      </c>
      <c r="Y94" s="44">
        <f t="shared" si="111"/>
        <v>0</v>
      </c>
      <c r="Z94" s="44">
        <f t="shared" si="112"/>
        <v>140848</v>
      </c>
      <c r="AA94" s="44">
        <f t="shared" si="58"/>
        <v>0</v>
      </c>
      <c r="AB94" s="44">
        <f t="shared" si="113"/>
        <v>0</v>
      </c>
      <c r="AC94" s="44">
        <f t="shared" si="114"/>
        <v>0</v>
      </c>
      <c r="AD94" s="44">
        <f t="shared" si="114"/>
        <v>0</v>
      </c>
      <c r="AE94" s="45">
        <f t="shared" si="59"/>
        <v>151848</v>
      </c>
      <c r="AF94" s="46"/>
    </row>
    <row r="95" spans="1:32" s="49" customFormat="1" ht="72" customHeight="1" x14ac:dyDescent="0.35">
      <c r="A95" s="40" t="s">
        <v>103</v>
      </c>
      <c r="B95" s="55" t="s">
        <v>45</v>
      </c>
      <c r="C95" s="53">
        <v>0</v>
      </c>
      <c r="D95" s="53">
        <v>0</v>
      </c>
      <c r="E95" s="53">
        <v>0</v>
      </c>
      <c r="F95" s="53">
        <v>0</v>
      </c>
      <c r="G95" s="43">
        <f t="shared" si="115"/>
        <v>0</v>
      </c>
      <c r="H95" s="53">
        <v>0</v>
      </c>
      <c r="I95" s="42">
        <v>0</v>
      </c>
      <c r="J95" s="42">
        <v>0</v>
      </c>
      <c r="K95" s="42">
        <v>1323124</v>
      </c>
      <c r="L95" s="53">
        <v>8002207</v>
      </c>
      <c r="M95" s="42">
        <v>0</v>
      </c>
      <c r="N95" s="44">
        <f t="shared" si="87"/>
        <v>9325331</v>
      </c>
      <c r="O95" s="53">
        <v>326850</v>
      </c>
      <c r="P95" s="42">
        <v>400000</v>
      </c>
      <c r="Q95" s="42">
        <v>0</v>
      </c>
      <c r="R95" s="42">
        <v>0</v>
      </c>
      <c r="S95" s="44">
        <f t="shared" si="106"/>
        <v>726850</v>
      </c>
      <c r="T95" s="42">
        <v>0</v>
      </c>
      <c r="U95" s="44">
        <f t="shared" si="107"/>
        <v>0</v>
      </c>
      <c r="V95" s="44">
        <f t="shared" si="108"/>
        <v>0</v>
      </c>
      <c r="W95" s="44">
        <f t="shared" si="109"/>
        <v>326850</v>
      </c>
      <c r="X95" s="44">
        <f t="shared" si="110"/>
        <v>0</v>
      </c>
      <c r="Y95" s="44">
        <f t="shared" si="111"/>
        <v>1323124</v>
      </c>
      <c r="Z95" s="44">
        <f t="shared" si="112"/>
        <v>8402207</v>
      </c>
      <c r="AA95" s="44">
        <f t="shared" si="58"/>
        <v>0</v>
      </c>
      <c r="AB95" s="44">
        <f t="shared" si="113"/>
        <v>0</v>
      </c>
      <c r="AC95" s="44">
        <f t="shared" si="114"/>
        <v>0</v>
      </c>
      <c r="AD95" s="44">
        <f t="shared" si="114"/>
        <v>0</v>
      </c>
      <c r="AE95" s="45">
        <f t="shared" si="59"/>
        <v>10052181</v>
      </c>
      <c r="AF95" s="46"/>
    </row>
    <row r="96" spans="1:32" s="48" customFormat="1" ht="33" customHeight="1" x14ac:dyDescent="0.25">
      <c r="A96" s="154" t="s">
        <v>20</v>
      </c>
      <c r="B96" s="155"/>
      <c r="C96" s="75">
        <f>SUM(C97:C102)</f>
        <v>0</v>
      </c>
      <c r="D96" s="75">
        <f t="shared" ref="D96:AE96" si="116">SUM(D97:D102)</f>
        <v>0</v>
      </c>
      <c r="E96" s="75">
        <f t="shared" si="116"/>
        <v>0</v>
      </c>
      <c r="F96" s="75">
        <f t="shared" si="116"/>
        <v>0</v>
      </c>
      <c r="G96" s="75">
        <f t="shared" si="116"/>
        <v>0</v>
      </c>
      <c r="H96" s="75">
        <f t="shared" si="116"/>
        <v>0</v>
      </c>
      <c r="I96" s="75">
        <f t="shared" si="116"/>
        <v>0</v>
      </c>
      <c r="J96" s="75">
        <f t="shared" si="116"/>
        <v>0</v>
      </c>
      <c r="K96" s="75">
        <f t="shared" si="116"/>
        <v>0</v>
      </c>
      <c r="L96" s="75">
        <f t="shared" si="116"/>
        <v>20851381</v>
      </c>
      <c r="M96" s="75">
        <f t="shared" si="116"/>
        <v>0</v>
      </c>
      <c r="N96" s="75">
        <f t="shared" si="116"/>
        <v>20851381</v>
      </c>
      <c r="O96" s="75">
        <f t="shared" si="116"/>
        <v>46000</v>
      </c>
      <c r="P96" s="75">
        <f t="shared" si="116"/>
        <v>0</v>
      </c>
      <c r="Q96" s="75">
        <f t="shared" si="116"/>
        <v>0</v>
      </c>
      <c r="R96" s="75">
        <f t="shared" si="116"/>
        <v>0</v>
      </c>
      <c r="S96" s="75">
        <f t="shared" si="116"/>
        <v>46000</v>
      </c>
      <c r="T96" s="75">
        <f t="shared" si="116"/>
        <v>0</v>
      </c>
      <c r="U96" s="75">
        <f t="shared" si="116"/>
        <v>0</v>
      </c>
      <c r="V96" s="75">
        <f t="shared" si="116"/>
        <v>0</v>
      </c>
      <c r="W96" s="75">
        <f t="shared" si="116"/>
        <v>46000</v>
      </c>
      <c r="X96" s="75">
        <f t="shared" si="116"/>
        <v>0</v>
      </c>
      <c r="Y96" s="75">
        <f t="shared" si="116"/>
        <v>0</v>
      </c>
      <c r="Z96" s="75">
        <f t="shared" si="116"/>
        <v>20851381</v>
      </c>
      <c r="AA96" s="75">
        <f t="shared" si="116"/>
        <v>0</v>
      </c>
      <c r="AB96" s="75">
        <f t="shared" si="116"/>
        <v>0</v>
      </c>
      <c r="AC96" s="75">
        <f t="shared" si="116"/>
        <v>0</v>
      </c>
      <c r="AD96" s="75">
        <f t="shared" si="116"/>
        <v>0</v>
      </c>
      <c r="AE96" s="76">
        <f t="shared" si="116"/>
        <v>20897381</v>
      </c>
    </row>
    <row r="97" spans="1:34" s="49" customFormat="1" ht="72" customHeight="1" x14ac:dyDescent="0.35">
      <c r="A97" s="112" t="s">
        <v>19</v>
      </c>
      <c r="B97" s="113" t="s">
        <v>48</v>
      </c>
      <c r="C97" s="114">
        <v>0</v>
      </c>
      <c r="D97" s="114">
        <v>0</v>
      </c>
      <c r="E97" s="114">
        <v>0</v>
      </c>
      <c r="F97" s="114">
        <v>0</v>
      </c>
      <c r="G97" s="115">
        <f>SUM(C97:F97)</f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299157</v>
      </c>
      <c r="M97" s="42">
        <v>0</v>
      </c>
      <c r="N97" s="44">
        <f t="shared" si="87"/>
        <v>299157</v>
      </c>
      <c r="O97" s="114">
        <v>0</v>
      </c>
      <c r="P97" s="114">
        <v>0</v>
      </c>
      <c r="Q97" s="42">
        <v>0</v>
      </c>
      <c r="R97" s="42">
        <v>0</v>
      </c>
      <c r="S97" s="44">
        <f t="shared" ref="S97:S102" si="117">SUM(O97:R97)</f>
        <v>0</v>
      </c>
      <c r="T97" s="114">
        <v>0</v>
      </c>
      <c r="U97" s="115">
        <f>T97</f>
        <v>0</v>
      </c>
      <c r="V97" s="44">
        <f t="shared" ref="V97:V102" si="118">C97+H97</f>
        <v>0</v>
      </c>
      <c r="W97" s="44">
        <f t="shared" ref="W97:W102" si="119">I97+O97+T97</f>
        <v>0</v>
      </c>
      <c r="X97" s="44">
        <f t="shared" ref="X97:X102" si="120">J97</f>
        <v>0</v>
      </c>
      <c r="Y97" s="44">
        <f t="shared" ref="Y97:Y102" si="121">D97+K97</f>
        <v>0</v>
      </c>
      <c r="Z97" s="44">
        <f t="shared" ref="Z97:Z102" si="122">L97+P97</f>
        <v>299157</v>
      </c>
      <c r="AA97" s="44">
        <f t="shared" si="58"/>
        <v>0</v>
      </c>
      <c r="AB97" s="44">
        <f t="shared" ref="AB97:AB102" si="123">M97+R97</f>
        <v>0</v>
      </c>
      <c r="AC97" s="44">
        <f t="shared" ref="AC97:AD102" si="124">E97</f>
        <v>0</v>
      </c>
      <c r="AD97" s="44">
        <f t="shared" si="124"/>
        <v>0</v>
      </c>
      <c r="AE97" s="45">
        <f t="shared" si="59"/>
        <v>299157</v>
      </c>
      <c r="AF97" s="46"/>
    </row>
    <row r="98" spans="1:34" s="49" customFormat="1" ht="45" customHeight="1" x14ac:dyDescent="0.35">
      <c r="A98" s="112" t="s">
        <v>21</v>
      </c>
      <c r="B98" s="52" t="s">
        <v>104</v>
      </c>
      <c r="C98" s="42">
        <v>0</v>
      </c>
      <c r="D98" s="42">
        <v>0</v>
      </c>
      <c r="E98" s="42">
        <v>0</v>
      </c>
      <c r="F98" s="42">
        <v>0</v>
      </c>
      <c r="G98" s="44">
        <f t="shared" ref="G98:G99" si="125">SUM(C98:F98)</f>
        <v>0</v>
      </c>
      <c r="H98" s="42"/>
      <c r="I98" s="42">
        <v>0</v>
      </c>
      <c r="J98" s="42">
        <v>0</v>
      </c>
      <c r="K98" s="53">
        <v>0</v>
      </c>
      <c r="L98" s="53">
        <v>172000</v>
      </c>
      <c r="M98" s="42">
        <v>0</v>
      </c>
      <c r="N98" s="44">
        <f t="shared" si="87"/>
        <v>172000</v>
      </c>
      <c r="O98" s="42">
        <v>26000</v>
      </c>
      <c r="P98" s="42">
        <v>0</v>
      </c>
      <c r="Q98" s="42">
        <v>0</v>
      </c>
      <c r="R98" s="42">
        <v>0</v>
      </c>
      <c r="S98" s="44">
        <f t="shared" si="117"/>
        <v>26000</v>
      </c>
      <c r="T98" s="42">
        <v>0</v>
      </c>
      <c r="U98" s="44">
        <f t="shared" ref="U98:U102" si="126">T98</f>
        <v>0</v>
      </c>
      <c r="V98" s="44">
        <f t="shared" si="118"/>
        <v>0</v>
      </c>
      <c r="W98" s="44">
        <f t="shared" si="119"/>
        <v>26000</v>
      </c>
      <c r="X98" s="44">
        <f t="shared" si="120"/>
        <v>0</v>
      </c>
      <c r="Y98" s="44">
        <f t="shared" si="121"/>
        <v>0</v>
      </c>
      <c r="Z98" s="44">
        <f t="shared" si="122"/>
        <v>172000</v>
      </c>
      <c r="AA98" s="44">
        <f t="shared" si="58"/>
        <v>0</v>
      </c>
      <c r="AB98" s="44">
        <f t="shared" si="123"/>
        <v>0</v>
      </c>
      <c r="AC98" s="44">
        <f t="shared" si="124"/>
        <v>0</v>
      </c>
      <c r="AD98" s="44">
        <f t="shared" si="124"/>
        <v>0</v>
      </c>
      <c r="AE98" s="45">
        <f t="shared" si="59"/>
        <v>198000</v>
      </c>
      <c r="AF98" s="46"/>
    </row>
    <row r="99" spans="1:34" s="49" customFormat="1" ht="57" customHeight="1" x14ac:dyDescent="0.35">
      <c r="A99" s="112" t="s">
        <v>22</v>
      </c>
      <c r="B99" s="54" t="s">
        <v>105</v>
      </c>
      <c r="C99" s="42">
        <v>0</v>
      </c>
      <c r="D99" s="42">
        <v>0</v>
      </c>
      <c r="E99" s="53">
        <v>0</v>
      </c>
      <c r="F99" s="53">
        <v>0</v>
      </c>
      <c r="G99" s="43">
        <f t="shared" si="125"/>
        <v>0</v>
      </c>
      <c r="H99" s="53"/>
      <c r="I99" s="53">
        <v>0</v>
      </c>
      <c r="J99" s="53">
        <v>0</v>
      </c>
      <c r="K99" s="53">
        <v>0</v>
      </c>
      <c r="L99" s="53">
        <v>17303311</v>
      </c>
      <c r="M99" s="42">
        <v>0</v>
      </c>
      <c r="N99" s="44">
        <f t="shared" si="87"/>
        <v>17303311</v>
      </c>
      <c r="O99" s="53">
        <v>0</v>
      </c>
      <c r="P99" s="53">
        <v>0</v>
      </c>
      <c r="Q99" s="42">
        <v>0</v>
      </c>
      <c r="R99" s="42">
        <v>0</v>
      </c>
      <c r="S99" s="44">
        <f t="shared" si="117"/>
        <v>0</v>
      </c>
      <c r="T99" s="42">
        <v>0</v>
      </c>
      <c r="U99" s="44">
        <f t="shared" si="126"/>
        <v>0</v>
      </c>
      <c r="V99" s="44">
        <f t="shared" si="118"/>
        <v>0</v>
      </c>
      <c r="W99" s="44">
        <f t="shared" si="119"/>
        <v>0</v>
      </c>
      <c r="X99" s="44">
        <f t="shared" si="120"/>
        <v>0</v>
      </c>
      <c r="Y99" s="44">
        <f t="shared" si="121"/>
        <v>0</v>
      </c>
      <c r="Z99" s="44">
        <f t="shared" si="122"/>
        <v>17303311</v>
      </c>
      <c r="AA99" s="44">
        <f t="shared" si="58"/>
        <v>0</v>
      </c>
      <c r="AB99" s="44">
        <f t="shared" si="123"/>
        <v>0</v>
      </c>
      <c r="AC99" s="44">
        <f t="shared" si="124"/>
        <v>0</v>
      </c>
      <c r="AD99" s="44">
        <f t="shared" si="124"/>
        <v>0</v>
      </c>
      <c r="AE99" s="45">
        <f t="shared" si="59"/>
        <v>17303311</v>
      </c>
      <c r="AF99" s="46"/>
    </row>
    <row r="100" spans="1:34" s="49" customFormat="1" ht="57" customHeight="1" x14ac:dyDescent="0.35">
      <c r="A100" s="112" t="s">
        <v>24</v>
      </c>
      <c r="B100" s="55" t="s">
        <v>107</v>
      </c>
      <c r="C100" s="53">
        <v>0</v>
      </c>
      <c r="D100" s="53">
        <v>0</v>
      </c>
      <c r="E100" s="53">
        <v>0</v>
      </c>
      <c r="F100" s="53">
        <v>0</v>
      </c>
      <c r="G100" s="43">
        <f>SUM(C100:F100)</f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2580000</v>
      </c>
      <c r="M100" s="42">
        <v>0</v>
      </c>
      <c r="N100" s="44">
        <f t="shared" si="87"/>
        <v>2580000</v>
      </c>
      <c r="O100" s="53">
        <v>0</v>
      </c>
      <c r="P100" s="53">
        <v>0</v>
      </c>
      <c r="Q100" s="42">
        <v>0</v>
      </c>
      <c r="R100" s="42">
        <v>0</v>
      </c>
      <c r="S100" s="44">
        <f t="shared" si="117"/>
        <v>0</v>
      </c>
      <c r="T100" s="53">
        <v>0</v>
      </c>
      <c r="U100" s="44">
        <f t="shared" si="126"/>
        <v>0</v>
      </c>
      <c r="V100" s="44">
        <f t="shared" si="118"/>
        <v>0</v>
      </c>
      <c r="W100" s="44">
        <f t="shared" si="119"/>
        <v>0</v>
      </c>
      <c r="X100" s="44">
        <f t="shared" si="120"/>
        <v>0</v>
      </c>
      <c r="Y100" s="44">
        <f t="shared" si="121"/>
        <v>0</v>
      </c>
      <c r="Z100" s="44">
        <f t="shared" si="122"/>
        <v>2580000</v>
      </c>
      <c r="AA100" s="44">
        <f t="shared" si="58"/>
        <v>0</v>
      </c>
      <c r="AB100" s="44">
        <f t="shared" si="123"/>
        <v>0</v>
      </c>
      <c r="AC100" s="44">
        <f t="shared" si="124"/>
        <v>0</v>
      </c>
      <c r="AD100" s="44">
        <f t="shared" si="124"/>
        <v>0</v>
      </c>
      <c r="AE100" s="45">
        <f t="shared" si="59"/>
        <v>2580000</v>
      </c>
      <c r="AF100" s="46"/>
    </row>
    <row r="101" spans="1:34" s="49" customFormat="1" ht="33" customHeight="1" x14ac:dyDescent="0.35">
      <c r="A101" s="112" t="s">
        <v>25</v>
      </c>
      <c r="B101" s="41" t="s">
        <v>49</v>
      </c>
      <c r="C101" s="42">
        <v>0</v>
      </c>
      <c r="D101" s="42">
        <v>0</v>
      </c>
      <c r="E101" s="42">
        <v>0</v>
      </c>
      <c r="F101" s="42">
        <v>0</v>
      </c>
      <c r="G101" s="44">
        <f t="shared" ref="G101:G102" si="127">SUM(C101:F101)</f>
        <v>0</v>
      </c>
      <c r="H101" s="42">
        <v>0</v>
      </c>
      <c r="I101" s="42">
        <v>0</v>
      </c>
      <c r="J101" s="42">
        <v>0</v>
      </c>
      <c r="K101" s="53">
        <v>0</v>
      </c>
      <c r="L101" s="53">
        <v>293220</v>
      </c>
      <c r="M101" s="42">
        <v>0</v>
      </c>
      <c r="N101" s="44">
        <f t="shared" si="87"/>
        <v>293220</v>
      </c>
      <c r="O101" s="42">
        <v>20000</v>
      </c>
      <c r="P101" s="42">
        <v>0</v>
      </c>
      <c r="Q101" s="42">
        <v>0</v>
      </c>
      <c r="R101" s="42">
        <v>0</v>
      </c>
      <c r="S101" s="44">
        <f t="shared" si="117"/>
        <v>20000</v>
      </c>
      <c r="T101" s="42">
        <v>0</v>
      </c>
      <c r="U101" s="44">
        <f t="shared" si="126"/>
        <v>0</v>
      </c>
      <c r="V101" s="44">
        <f t="shared" si="118"/>
        <v>0</v>
      </c>
      <c r="W101" s="44">
        <f t="shared" si="119"/>
        <v>20000</v>
      </c>
      <c r="X101" s="44">
        <f t="shared" si="120"/>
        <v>0</v>
      </c>
      <c r="Y101" s="44">
        <f t="shared" si="121"/>
        <v>0</v>
      </c>
      <c r="Z101" s="44">
        <f t="shared" si="122"/>
        <v>293220</v>
      </c>
      <c r="AA101" s="44">
        <f t="shared" si="58"/>
        <v>0</v>
      </c>
      <c r="AB101" s="44">
        <f t="shared" si="123"/>
        <v>0</v>
      </c>
      <c r="AC101" s="44">
        <f t="shared" si="124"/>
        <v>0</v>
      </c>
      <c r="AD101" s="44">
        <f t="shared" si="124"/>
        <v>0</v>
      </c>
      <c r="AE101" s="45">
        <f t="shared" si="59"/>
        <v>313220</v>
      </c>
      <c r="AF101" s="46"/>
    </row>
    <row r="102" spans="1:34" s="49" customFormat="1" ht="45" customHeight="1" thickBot="1" x14ac:dyDescent="0.4">
      <c r="A102" s="122" t="s">
        <v>26</v>
      </c>
      <c r="B102" s="123" t="s">
        <v>47</v>
      </c>
      <c r="C102" s="84">
        <v>0</v>
      </c>
      <c r="D102" s="84">
        <v>0</v>
      </c>
      <c r="E102" s="84">
        <v>0</v>
      </c>
      <c r="F102" s="84">
        <v>0</v>
      </c>
      <c r="G102" s="83">
        <f t="shared" si="127"/>
        <v>0</v>
      </c>
      <c r="H102" s="84">
        <v>0</v>
      </c>
      <c r="I102" s="84">
        <v>0</v>
      </c>
      <c r="J102" s="84">
        <v>0</v>
      </c>
      <c r="K102" s="81">
        <v>0</v>
      </c>
      <c r="L102" s="81">
        <v>203693</v>
      </c>
      <c r="M102" s="84">
        <v>0</v>
      </c>
      <c r="N102" s="83">
        <f t="shared" si="87"/>
        <v>203693</v>
      </c>
      <c r="O102" s="84">
        <v>0</v>
      </c>
      <c r="P102" s="84">
        <v>0</v>
      </c>
      <c r="Q102" s="84">
        <v>0</v>
      </c>
      <c r="R102" s="84">
        <v>0</v>
      </c>
      <c r="S102" s="83">
        <f t="shared" si="117"/>
        <v>0</v>
      </c>
      <c r="T102" s="84">
        <v>0</v>
      </c>
      <c r="U102" s="83">
        <f t="shared" si="126"/>
        <v>0</v>
      </c>
      <c r="V102" s="83">
        <f t="shared" si="118"/>
        <v>0</v>
      </c>
      <c r="W102" s="83">
        <f t="shared" si="119"/>
        <v>0</v>
      </c>
      <c r="X102" s="83">
        <f t="shared" si="120"/>
        <v>0</v>
      </c>
      <c r="Y102" s="83">
        <f t="shared" si="121"/>
        <v>0</v>
      </c>
      <c r="Z102" s="83">
        <f t="shared" si="122"/>
        <v>203693</v>
      </c>
      <c r="AA102" s="83">
        <f t="shared" si="58"/>
        <v>0</v>
      </c>
      <c r="AB102" s="83">
        <f t="shared" si="123"/>
        <v>0</v>
      </c>
      <c r="AC102" s="83">
        <f t="shared" si="124"/>
        <v>0</v>
      </c>
      <c r="AD102" s="83">
        <f t="shared" si="124"/>
        <v>0</v>
      </c>
      <c r="AE102" s="85">
        <f t="shared" si="59"/>
        <v>203693</v>
      </c>
      <c r="AF102" s="46"/>
    </row>
    <row r="103" spans="1:34" s="89" customFormat="1" ht="39" customHeight="1" thickTop="1" thickBot="1" x14ac:dyDescent="0.3">
      <c r="A103" s="156" t="s">
        <v>117</v>
      </c>
      <c r="B103" s="157"/>
      <c r="C103" s="86">
        <f>SUM(C104:C106)</f>
        <v>1047420519</v>
      </c>
      <c r="D103" s="86">
        <f t="shared" ref="D103:AE103" si="128">SUM(D104:D106)</f>
        <v>600000</v>
      </c>
      <c r="E103" s="86">
        <f t="shared" si="128"/>
        <v>0</v>
      </c>
      <c r="F103" s="86">
        <f t="shared" si="128"/>
        <v>0</v>
      </c>
      <c r="G103" s="86">
        <f t="shared" si="128"/>
        <v>1048020519</v>
      </c>
      <c r="H103" s="86">
        <f t="shared" si="128"/>
        <v>127719710</v>
      </c>
      <c r="I103" s="86">
        <f t="shared" si="128"/>
        <v>2318603</v>
      </c>
      <c r="J103" s="86">
        <f t="shared" si="128"/>
        <v>60000</v>
      </c>
      <c r="K103" s="86">
        <f t="shared" si="128"/>
        <v>6552866</v>
      </c>
      <c r="L103" s="86">
        <f t="shared" si="128"/>
        <v>146922614</v>
      </c>
      <c r="M103" s="86">
        <f t="shared" si="128"/>
        <v>5447285</v>
      </c>
      <c r="N103" s="86">
        <f t="shared" si="128"/>
        <v>289021078</v>
      </c>
      <c r="O103" s="86">
        <f t="shared" si="128"/>
        <v>5520464</v>
      </c>
      <c r="P103" s="86">
        <f t="shared" si="128"/>
        <v>8700000</v>
      </c>
      <c r="Q103" s="86">
        <f t="shared" si="128"/>
        <v>525000</v>
      </c>
      <c r="R103" s="86">
        <f t="shared" si="128"/>
        <v>552715</v>
      </c>
      <c r="S103" s="86">
        <f t="shared" si="128"/>
        <v>15298179</v>
      </c>
      <c r="T103" s="86">
        <f t="shared" si="128"/>
        <v>10000</v>
      </c>
      <c r="U103" s="86">
        <f t="shared" si="128"/>
        <v>10000</v>
      </c>
      <c r="V103" s="86">
        <f t="shared" si="128"/>
        <v>1175140229</v>
      </c>
      <c r="W103" s="86">
        <f t="shared" si="128"/>
        <v>7849067</v>
      </c>
      <c r="X103" s="86">
        <f t="shared" si="128"/>
        <v>60000</v>
      </c>
      <c r="Y103" s="86">
        <f t="shared" si="128"/>
        <v>7152866</v>
      </c>
      <c r="Z103" s="86">
        <f t="shared" si="128"/>
        <v>155622614</v>
      </c>
      <c r="AA103" s="86">
        <f t="shared" si="128"/>
        <v>525000</v>
      </c>
      <c r="AB103" s="86">
        <f t="shared" si="128"/>
        <v>6000000</v>
      </c>
      <c r="AC103" s="86">
        <f t="shared" si="128"/>
        <v>0</v>
      </c>
      <c r="AD103" s="86">
        <f t="shared" si="128"/>
        <v>0</v>
      </c>
      <c r="AE103" s="87">
        <f t="shared" si="128"/>
        <v>1352349776</v>
      </c>
      <c r="AF103" s="88"/>
    </row>
    <row r="104" spans="1:34" s="89" customFormat="1" ht="24" customHeight="1" x14ac:dyDescent="0.25">
      <c r="A104" s="158" t="s">
        <v>15</v>
      </c>
      <c r="B104" s="159"/>
      <c r="C104" s="90">
        <f t="shared" ref="C104:AE104" si="129">C14+C46</f>
        <v>747148919</v>
      </c>
      <c r="D104" s="90">
        <f t="shared" si="129"/>
        <v>600000</v>
      </c>
      <c r="E104" s="90">
        <f t="shared" si="129"/>
        <v>0</v>
      </c>
      <c r="F104" s="90">
        <f t="shared" si="129"/>
        <v>0</v>
      </c>
      <c r="G104" s="90">
        <f t="shared" si="129"/>
        <v>747748919</v>
      </c>
      <c r="H104" s="90">
        <f t="shared" si="129"/>
        <v>84540352</v>
      </c>
      <c r="I104" s="90">
        <f t="shared" si="129"/>
        <v>2318603</v>
      </c>
      <c r="J104" s="90">
        <f t="shared" si="129"/>
        <v>0</v>
      </c>
      <c r="K104" s="90">
        <f t="shared" si="129"/>
        <v>3771738</v>
      </c>
      <c r="L104" s="90">
        <f t="shared" si="129"/>
        <v>92356554</v>
      </c>
      <c r="M104" s="90">
        <f t="shared" si="129"/>
        <v>0</v>
      </c>
      <c r="N104" s="90">
        <f t="shared" si="129"/>
        <v>182987247</v>
      </c>
      <c r="O104" s="90">
        <f t="shared" si="129"/>
        <v>3507961</v>
      </c>
      <c r="P104" s="90">
        <f t="shared" si="129"/>
        <v>7700000</v>
      </c>
      <c r="Q104" s="90">
        <f t="shared" si="129"/>
        <v>400000</v>
      </c>
      <c r="R104" s="90">
        <f t="shared" si="129"/>
        <v>0</v>
      </c>
      <c r="S104" s="90">
        <f t="shared" si="129"/>
        <v>11607961</v>
      </c>
      <c r="T104" s="90">
        <f t="shared" si="129"/>
        <v>10000</v>
      </c>
      <c r="U104" s="90">
        <f t="shared" si="129"/>
        <v>10000</v>
      </c>
      <c r="V104" s="90">
        <f t="shared" si="129"/>
        <v>831689271</v>
      </c>
      <c r="W104" s="90">
        <f t="shared" si="129"/>
        <v>5836564</v>
      </c>
      <c r="X104" s="90">
        <f t="shared" si="129"/>
        <v>0</v>
      </c>
      <c r="Y104" s="90">
        <f t="shared" si="129"/>
        <v>4371738</v>
      </c>
      <c r="Z104" s="90">
        <f t="shared" si="129"/>
        <v>100056554</v>
      </c>
      <c r="AA104" s="90">
        <f t="shared" si="129"/>
        <v>400000</v>
      </c>
      <c r="AB104" s="90">
        <f t="shared" si="129"/>
        <v>0</v>
      </c>
      <c r="AC104" s="90">
        <f t="shared" si="129"/>
        <v>0</v>
      </c>
      <c r="AD104" s="90">
        <f t="shared" si="129"/>
        <v>0</v>
      </c>
      <c r="AE104" s="111">
        <f t="shared" si="129"/>
        <v>942354127</v>
      </c>
      <c r="AF104" s="88"/>
    </row>
    <row r="105" spans="1:34" s="89" customFormat="1" ht="24" customHeight="1" x14ac:dyDescent="0.25">
      <c r="A105" s="152" t="s">
        <v>16</v>
      </c>
      <c r="B105" s="153"/>
      <c r="C105" s="91">
        <f t="shared" ref="C105:AE105" si="130">C25+C66</f>
        <v>106540356</v>
      </c>
      <c r="D105" s="91">
        <f t="shared" si="130"/>
        <v>0</v>
      </c>
      <c r="E105" s="91">
        <f t="shared" si="130"/>
        <v>0</v>
      </c>
      <c r="F105" s="91">
        <f t="shared" si="130"/>
        <v>0</v>
      </c>
      <c r="G105" s="91">
        <f t="shared" si="130"/>
        <v>106540356</v>
      </c>
      <c r="H105" s="91">
        <f t="shared" si="130"/>
        <v>7985477</v>
      </c>
      <c r="I105" s="91">
        <f t="shared" si="130"/>
        <v>0</v>
      </c>
      <c r="J105" s="91">
        <f t="shared" si="130"/>
        <v>0</v>
      </c>
      <c r="K105" s="91">
        <f t="shared" si="130"/>
        <v>458004</v>
      </c>
      <c r="L105" s="91">
        <f t="shared" si="130"/>
        <v>17456039</v>
      </c>
      <c r="M105" s="91">
        <f t="shared" si="130"/>
        <v>0</v>
      </c>
      <c r="N105" s="91">
        <f t="shared" si="130"/>
        <v>25899520</v>
      </c>
      <c r="O105" s="91">
        <f t="shared" si="130"/>
        <v>712693</v>
      </c>
      <c r="P105" s="91">
        <f t="shared" si="130"/>
        <v>400000</v>
      </c>
      <c r="Q105" s="91">
        <f t="shared" si="130"/>
        <v>25000</v>
      </c>
      <c r="R105" s="91">
        <f t="shared" si="130"/>
        <v>0</v>
      </c>
      <c r="S105" s="91">
        <f t="shared" si="130"/>
        <v>1137693</v>
      </c>
      <c r="T105" s="91">
        <f t="shared" si="130"/>
        <v>0</v>
      </c>
      <c r="U105" s="91">
        <f t="shared" si="130"/>
        <v>0</v>
      </c>
      <c r="V105" s="91">
        <f t="shared" si="130"/>
        <v>114525833</v>
      </c>
      <c r="W105" s="91">
        <f t="shared" si="130"/>
        <v>712693</v>
      </c>
      <c r="X105" s="91">
        <f t="shared" si="130"/>
        <v>0</v>
      </c>
      <c r="Y105" s="91">
        <f t="shared" si="130"/>
        <v>458004</v>
      </c>
      <c r="Z105" s="91">
        <f t="shared" si="130"/>
        <v>17856039</v>
      </c>
      <c r="AA105" s="91">
        <f t="shared" si="130"/>
        <v>25000</v>
      </c>
      <c r="AB105" s="91">
        <f t="shared" si="130"/>
        <v>0</v>
      </c>
      <c r="AC105" s="91">
        <f t="shared" si="130"/>
        <v>0</v>
      </c>
      <c r="AD105" s="91">
        <f t="shared" si="130"/>
        <v>0</v>
      </c>
      <c r="AE105" s="92">
        <f t="shared" si="130"/>
        <v>133577569</v>
      </c>
      <c r="AF105" s="88"/>
    </row>
    <row r="106" spans="1:34" s="89" customFormat="1" ht="24" customHeight="1" thickBot="1" x14ac:dyDescent="0.3">
      <c r="A106" s="160" t="s">
        <v>17</v>
      </c>
      <c r="B106" s="161"/>
      <c r="C106" s="93">
        <f t="shared" ref="C106:AE106" si="131">C33+C79</f>
        <v>193731244</v>
      </c>
      <c r="D106" s="93">
        <f t="shared" si="131"/>
        <v>0</v>
      </c>
      <c r="E106" s="93">
        <f t="shared" si="131"/>
        <v>0</v>
      </c>
      <c r="F106" s="93">
        <f t="shared" si="131"/>
        <v>0</v>
      </c>
      <c r="G106" s="93">
        <f t="shared" si="131"/>
        <v>193731244</v>
      </c>
      <c r="H106" s="93">
        <f t="shared" si="131"/>
        <v>35193881</v>
      </c>
      <c r="I106" s="93">
        <f t="shared" si="131"/>
        <v>0</v>
      </c>
      <c r="J106" s="93">
        <f t="shared" si="131"/>
        <v>60000</v>
      </c>
      <c r="K106" s="93">
        <f t="shared" si="131"/>
        <v>2323124</v>
      </c>
      <c r="L106" s="93">
        <f t="shared" si="131"/>
        <v>37110021</v>
      </c>
      <c r="M106" s="93">
        <f t="shared" si="131"/>
        <v>5447285</v>
      </c>
      <c r="N106" s="93">
        <f t="shared" si="131"/>
        <v>80134311</v>
      </c>
      <c r="O106" s="93">
        <f t="shared" si="131"/>
        <v>1299810</v>
      </c>
      <c r="P106" s="93">
        <f t="shared" si="131"/>
        <v>600000</v>
      </c>
      <c r="Q106" s="93">
        <f t="shared" si="131"/>
        <v>100000</v>
      </c>
      <c r="R106" s="93">
        <f t="shared" si="131"/>
        <v>552715</v>
      </c>
      <c r="S106" s="93">
        <f t="shared" si="131"/>
        <v>2552525</v>
      </c>
      <c r="T106" s="93">
        <f t="shared" si="131"/>
        <v>0</v>
      </c>
      <c r="U106" s="93">
        <f t="shared" si="131"/>
        <v>0</v>
      </c>
      <c r="V106" s="93">
        <f t="shared" si="131"/>
        <v>228925125</v>
      </c>
      <c r="W106" s="93">
        <f t="shared" si="131"/>
        <v>1299810</v>
      </c>
      <c r="X106" s="93">
        <f t="shared" si="131"/>
        <v>60000</v>
      </c>
      <c r="Y106" s="93">
        <f t="shared" si="131"/>
        <v>2323124</v>
      </c>
      <c r="Z106" s="93">
        <f t="shared" si="131"/>
        <v>37710021</v>
      </c>
      <c r="AA106" s="93">
        <f t="shared" si="131"/>
        <v>100000</v>
      </c>
      <c r="AB106" s="93">
        <f t="shared" si="131"/>
        <v>6000000</v>
      </c>
      <c r="AC106" s="93">
        <f t="shared" si="131"/>
        <v>0</v>
      </c>
      <c r="AD106" s="93">
        <f t="shared" si="131"/>
        <v>0</v>
      </c>
      <c r="AE106" s="94">
        <f t="shared" si="131"/>
        <v>276418080</v>
      </c>
      <c r="AF106" s="88"/>
    </row>
    <row r="107" spans="1:34" s="32" customFormat="1" ht="18" customHeight="1" thickTop="1" thickBot="1" x14ac:dyDescent="0.4">
      <c r="A107" s="116"/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9"/>
      <c r="AF107" s="30"/>
      <c r="AG107" s="31"/>
      <c r="AH107" s="31"/>
    </row>
    <row r="108" spans="1:34" s="34" customFormat="1" ht="36" customHeight="1" thickTop="1" thickBot="1" x14ac:dyDescent="0.3">
      <c r="A108" s="170" t="s">
        <v>113</v>
      </c>
      <c r="B108" s="171"/>
      <c r="C108" s="172">
        <f>C109+C112</f>
        <v>0</v>
      </c>
      <c r="D108" s="172">
        <f t="shared" ref="D108:AE108" si="132">D109+D112</f>
        <v>0</v>
      </c>
      <c r="E108" s="172">
        <f t="shared" si="132"/>
        <v>91528982</v>
      </c>
      <c r="F108" s="172">
        <f t="shared" si="132"/>
        <v>102155518</v>
      </c>
      <c r="G108" s="172">
        <f t="shared" si="132"/>
        <v>193684500</v>
      </c>
      <c r="H108" s="172">
        <f t="shared" si="132"/>
        <v>0</v>
      </c>
      <c r="I108" s="172">
        <f t="shared" si="132"/>
        <v>0</v>
      </c>
      <c r="J108" s="172">
        <f t="shared" si="132"/>
        <v>0</v>
      </c>
      <c r="K108" s="172">
        <f t="shared" si="132"/>
        <v>0</v>
      </c>
      <c r="L108" s="172">
        <f t="shared" si="132"/>
        <v>0</v>
      </c>
      <c r="M108" s="172">
        <f t="shared" si="132"/>
        <v>0</v>
      </c>
      <c r="N108" s="172">
        <f t="shared" si="132"/>
        <v>0</v>
      </c>
      <c r="O108" s="172">
        <f t="shared" si="132"/>
        <v>0</v>
      </c>
      <c r="P108" s="172">
        <f t="shared" si="132"/>
        <v>0</v>
      </c>
      <c r="Q108" s="172">
        <f t="shared" si="132"/>
        <v>0</v>
      </c>
      <c r="R108" s="172">
        <f t="shared" si="132"/>
        <v>0</v>
      </c>
      <c r="S108" s="172">
        <f t="shared" si="132"/>
        <v>0</v>
      </c>
      <c r="T108" s="172">
        <f t="shared" si="132"/>
        <v>0</v>
      </c>
      <c r="U108" s="172">
        <f t="shared" si="132"/>
        <v>0</v>
      </c>
      <c r="V108" s="172">
        <f t="shared" si="132"/>
        <v>0</v>
      </c>
      <c r="W108" s="172">
        <f t="shared" si="132"/>
        <v>0</v>
      </c>
      <c r="X108" s="172">
        <f t="shared" si="132"/>
        <v>0</v>
      </c>
      <c r="Y108" s="172">
        <f t="shared" si="132"/>
        <v>0</v>
      </c>
      <c r="Z108" s="172">
        <f t="shared" si="132"/>
        <v>0</v>
      </c>
      <c r="AA108" s="172">
        <f t="shared" si="132"/>
        <v>0</v>
      </c>
      <c r="AB108" s="172">
        <f t="shared" si="132"/>
        <v>0</v>
      </c>
      <c r="AC108" s="172">
        <f t="shared" si="132"/>
        <v>91528982</v>
      </c>
      <c r="AD108" s="172">
        <f t="shared" si="132"/>
        <v>102155518</v>
      </c>
      <c r="AE108" s="173">
        <f t="shared" si="132"/>
        <v>193684500</v>
      </c>
      <c r="AF108" s="33"/>
      <c r="AH108" s="35"/>
    </row>
    <row r="109" spans="1:34" s="48" customFormat="1" ht="51" customHeight="1" thickTop="1" thickBot="1" x14ac:dyDescent="0.3">
      <c r="A109" s="166" t="s">
        <v>120</v>
      </c>
      <c r="B109" s="167"/>
      <c r="C109" s="168">
        <f>C110</f>
        <v>0</v>
      </c>
      <c r="D109" s="168">
        <f t="shared" ref="D109:AE110" si="133">D110</f>
        <v>0</v>
      </c>
      <c r="E109" s="168">
        <f t="shared" si="133"/>
        <v>91493982</v>
      </c>
      <c r="F109" s="168">
        <f t="shared" si="133"/>
        <v>102130518</v>
      </c>
      <c r="G109" s="168">
        <f t="shared" si="133"/>
        <v>193624500</v>
      </c>
      <c r="H109" s="168">
        <f t="shared" si="133"/>
        <v>0</v>
      </c>
      <c r="I109" s="168">
        <f t="shared" si="133"/>
        <v>0</v>
      </c>
      <c r="J109" s="168">
        <f t="shared" si="133"/>
        <v>0</v>
      </c>
      <c r="K109" s="168">
        <f t="shared" si="133"/>
        <v>0</v>
      </c>
      <c r="L109" s="168">
        <f t="shared" si="133"/>
        <v>0</v>
      </c>
      <c r="M109" s="168">
        <f t="shared" si="133"/>
        <v>0</v>
      </c>
      <c r="N109" s="168">
        <f t="shared" si="133"/>
        <v>0</v>
      </c>
      <c r="O109" s="168">
        <f t="shared" si="133"/>
        <v>0</v>
      </c>
      <c r="P109" s="168">
        <f t="shared" si="133"/>
        <v>0</v>
      </c>
      <c r="Q109" s="168">
        <f t="shared" si="133"/>
        <v>0</v>
      </c>
      <c r="R109" s="168">
        <f t="shared" si="133"/>
        <v>0</v>
      </c>
      <c r="S109" s="168">
        <f t="shared" si="133"/>
        <v>0</v>
      </c>
      <c r="T109" s="168">
        <f t="shared" si="133"/>
        <v>0</v>
      </c>
      <c r="U109" s="168">
        <f t="shared" si="133"/>
        <v>0</v>
      </c>
      <c r="V109" s="168">
        <f t="shared" si="133"/>
        <v>0</v>
      </c>
      <c r="W109" s="168">
        <f t="shared" si="133"/>
        <v>0</v>
      </c>
      <c r="X109" s="168">
        <f t="shared" si="133"/>
        <v>0</v>
      </c>
      <c r="Y109" s="168">
        <f t="shared" si="133"/>
        <v>0</v>
      </c>
      <c r="Z109" s="168">
        <f t="shared" si="133"/>
        <v>0</v>
      </c>
      <c r="AA109" s="168">
        <f t="shared" si="133"/>
        <v>0</v>
      </c>
      <c r="AB109" s="168">
        <f t="shared" si="133"/>
        <v>0</v>
      </c>
      <c r="AC109" s="168">
        <f t="shared" si="133"/>
        <v>91493982</v>
      </c>
      <c r="AD109" s="168">
        <f t="shared" si="133"/>
        <v>102130518</v>
      </c>
      <c r="AE109" s="169">
        <f t="shared" si="133"/>
        <v>193624500</v>
      </c>
    </row>
    <row r="110" spans="1:34" s="48" customFormat="1" ht="33" customHeight="1" x14ac:dyDescent="0.25">
      <c r="A110" s="126" t="s">
        <v>50</v>
      </c>
      <c r="B110" s="127"/>
      <c r="C110" s="38">
        <f>C111</f>
        <v>0</v>
      </c>
      <c r="D110" s="38">
        <f t="shared" si="133"/>
        <v>0</v>
      </c>
      <c r="E110" s="38">
        <f t="shared" si="133"/>
        <v>91493982</v>
      </c>
      <c r="F110" s="38">
        <f t="shared" si="133"/>
        <v>102130518</v>
      </c>
      <c r="G110" s="38">
        <f t="shared" si="133"/>
        <v>193624500</v>
      </c>
      <c r="H110" s="38">
        <f t="shared" si="133"/>
        <v>0</v>
      </c>
      <c r="I110" s="38">
        <f t="shared" si="133"/>
        <v>0</v>
      </c>
      <c r="J110" s="38">
        <f t="shared" si="133"/>
        <v>0</v>
      </c>
      <c r="K110" s="38">
        <f t="shared" si="133"/>
        <v>0</v>
      </c>
      <c r="L110" s="38">
        <f t="shared" si="133"/>
        <v>0</v>
      </c>
      <c r="M110" s="38">
        <f t="shared" si="133"/>
        <v>0</v>
      </c>
      <c r="N110" s="38">
        <f t="shared" si="133"/>
        <v>0</v>
      </c>
      <c r="O110" s="38">
        <f t="shared" si="133"/>
        <v>0</v>
      </c>
      <c r="P110" s="38">
        <f t="shared" si="133"/>
        <v>0</v>
      </c>
      <c r="Q110" s="38">
        <f t="shared" si="133"/>
        <v>0</v>
      </c>
      <c r="R110" s="38">
        <f t="shared" si="133"/>
        <v>0</v>
      </c>
      <c r="S110" s="38">
        <f t="shared" si="133"/>
        <v>0</v>
      </c>
      <c r="T110" s="38">
        <f t="shared" si="133"/>
        <v>0</v>
      </c>
      <c r="U110" s="38">
        <f t="shared" si="133"/>
        <v>0</v>
      </c>
      <c r="V110" s="38">
        <f t="shared" si="133"/>
        <v>0</v>
      </c>
      <c r="W110" s="38">
        <f t="shared" si="133"/>
        <v>0</v>
      </c>
      <c r="X110" s="38">
        <f t="shared" si="133"/>
        <v>0</v>
      </c>
      <c r="Y110" s="38">
        <f t="shared" si="133"/>
        <v>0</v>
      </c>
      <c r="Z110" s="38">
        <f t="shared" si="133"/>
        <v>0</v>
      </c>
      <c r="AA110" s="38">
        <f t="shared" si="133"/>
        <v>0</v>
      </c>
      <c r="AB110" s="38">
        <f t="shared" si="133"/>
        <v>0</v>
      </c>
      <c r="AC110" s="38">
        <f t="shared" si="133"/>
        <v>91493982</v>
      </c>
      <c r="AD110" s="38">
        <f t="shared" si="133"/>
        <v>102130518</v>
      </c>
      <c r="AE110" s="39">
        <f t="shared" si="133"/>
        <v>193624500</v>
      </c>
    </row>
    <row r="111" spans="1:34" s="49" customFormat="1" ht="57" customHeight="1" thickBot="1" x14ac:dyDescent="0.4">
      <c r="A111" s="73" t="s">
        <v>19</v>
      </c>
      <c r="B111" s="74" t="s">
        <v>51</v>
      </c>
      <c r="C111" s="60">
        <v>0</v>
      </c>
      <c r="D111" s="60">
        <v>0</v>
      </c>
      <c r="E111" s="60">
        <v>91493982</v>
      </c>
      <c r="F111" s="60">
        <v>102130518</v>
      </c>
      <c r="G111" s="59">
        <f t="shared" ref="G111:G114" si="134">SUM(C111:F111)</f>
        <v>193624500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44">
        <f t="shared" ref="N111:N114" si="135">SUM(H111:M111)</f>
        <v>0</v>
      </c>
      <c r="O111" s="60">
        <v>0</v>
      </c>
      <c r="P111" s="60">
        <v>0</v>
      </c>
      <c r="Q111" s="60">
        <v>0</v>
      </c>
      <c r="R111" s="60">
        <v>0</v>
      </c>
      <c r="S111" s="44">
        <f t="shared" ref="S111:S114" si="136">SUM(O111:R111)</f>
        <v>0</v>
      </c>
      <c r="T111" s="60">
        <v>0</v>
      </c>
      <c r="U111" s="44">
        <f t="shared" ref="U111:U114" si="137">T111</f>
        <v>0</v>
      </c>
      <c r="V111" s="44">
        <f t="shared" ref="V111:V114" si="138">C111+H111</f>
        <v>0</v>
      </c>
      <c r="W111" s="44">
        <f t="shared" ref="W111:W114" si="139">I111+O111+T111</f>
        <v>0</v>
      </c>
      <c r="X111" s="44">
        <f t="shared" ref="X111:X114" si="140">J111</f>
        <v>0</v>
      </c>
      <c r="Y111" s="44">
        <f t="shared" ref="Y111:Y114" si="141">D111+K111</f>
        <v>0</v>
      </c>
      <c r="Z111" s="44">
        <f t="shared" ref="Z111:Z114" si="142">L111+P111</f>
        <v>0</v>
      </c>
      <c r="AA111" s="44">
        <f t="shared" ref="AA111:AA114" si="143">Q111</f>
        <v>0</v>
      </c>
      <c r="AB111" s="44">
        <f t="shared" ref="AB111:AB114" si="144">M111+R111</f>
        <v>0</v>
      </c>
      <c r="AC111" s="44">
        <f t="shared" ref="AC111:AD114" si="145">E111</f>
        <v>91493982</v>
      </c>
      <c r="AD111" s="44">
        <f t="shared" si="145"/>
        <v>102130518</v>
      </c>
      <c r="AE111" s="45">
        <f t="shared" ref="AE111:AE114" si="146">SUM(V111:AD111)</f>
        <v>193624500</v>
      </c>
      <c r="AF111" s="46"/>
    </row>
    <row r="112" spans="1:34" s="48" customFormat="1" ht="51" customHeight="1" thickBot="1" x14ac:dyDescent="0.3">
      <c r="A112" s="162" t="s">
        <v>121</v>
      </c>
      <c r="B112" s="163"/>
      <c r="C112" s="95">
        <f>C113</f>
        <v>0</v>
      </c>
      <c r="D112" s="95">
        <f t="shared" ref="D112:AE113" si="147">D113</f>
        <v>0</v>
      </c>
      <c r="E112" s="95">
        <f t="shared" si="147"/>
        <v>35000</v>
      </c>
      <c r="F112" s="95">
        <f t="shared" si="147"/>
        <v>25000</v>
      </c>
      <c r="G112" s="95">
        <f t="shared" si="147"/>
        <v>60000</v>
      </c>
      <c r="H112" s="95">
        <f t="shared" si="147"/>
        <v>0</v>
      </c>
      <c r="I112" s="95">
        <f t="shared" si="147"/>
        <v>0</v>
      </c>
      <c r="J112" s="95">
        <f t="shared" si="147"/>
        <v>0</v>
      </c>
      <c r="K112" s="95">
        <f t="shared" si="147"/>
        <v>0</v>
      </c>
      <c r="L112" s="95">
        <f t="shared" si="147"/>
        <v>0</v>
      </c>
      <c r="M112" s="95">
        <f t="shared" si="147"/>
        <v>0</v>
      </c>
      <c r="N112" s="95">
        <f t="shared" si="147"/>
        <v>0</v>
      </c>
      <c r="O112" s="95">
        <f t="shared" si="147"/>
        <v>0</v>
      </c>
      <c r="P112" s="95">
        <f t="shared" si="147"/>
        <v>0</v>
      </c>
      <c r="Q112" s="95">
        <f t="shared" si="147"/>
        <v>0</v>
      </c>
      <c r="R112" s="95">
        <f t="shared" si="147"/>
        <v>0</v>
      </c>
      <c r="S112" s="95">
        <f t="shared" si="147"/>
        <v>0</v>
      </c>
      <c r="T112" s="95">
        <f t="shared" si="147"/>
        <v>0</v>
      </c>
      <c r="U112" s="95">
        <f t="shared" si="147"/>
        <v>0</v>
      </c>
      <c r="V112" s="95">
        <f t="shared" si="147"/>
        <v>0</v>
      </c>
      <c r="W112" s="95">
        <f t="shared" si="147"/>
        <v>0</v>
      </c>
      <c r="X112" s="95">
        <f t="shared" si="147"/>
        <v>0</v>
      </c>
      <c r="Y112" s="95">
        <f t="shared" si="147"/>
        <v>0</v>
      </c>
      <c r="Z112" s="95">
        <f t="shared" si="147"/>
        <v>0</v>
      </c>
      <c r="AA112" s="95">
        <f t="shared" si="147"/>
        <v>0</v>
      </c>
      <c r="AB112" s="95">
        <f t="shared" si="147"/>
        <v>0</v>
      </c>
      <c r="AC112" s="95">
        <f t="shared" si="147"/>
        <v>35000</v>
      </c>
      <c r="AD112" s="95">
        <f t="shared" si="147"/>
        <v>25000</v>
      </c>
      <c r="AE112" s="96">
        <f t="shared" si="147"/>
        <v>60000</v>
      </c>
    </row>
    <row r="113" spans="1:34" s="48" customFormat="1" ht="33" customHeight="1" x14ac:dyDescent="0.25">
      <c r="A113" s="126" t="s">
        <v>50</v>
      </c>
      <c r="B113" s="127"/>
      <c r="C113" s="38">
        <f>C114</f>
        <v>0</v>
      </c>
      <c r="D113" s="38">
        <f t="shared" si="147"/>
        <v>0</v>
      </c>
      <c r="E113" s="38">
        <f t="shared" si="147"/>
        <v>35000</v>
      </c>
      <c r="F113" s="38">
        <f t="shared" si="147"/>
        <v>25000</v>
      </c>
      <c r="G113" s="38">
        <f t="shared" si="147"/>
        <v>60000</v>
      </c>
      <c r="H113" s="38">
        <f t="shared" si="147"/>
        <v>0</v>
      </c>
      <c r="I113" s="38">
        <f t="shared" si="147"/>
        <v>0</v>
      </c>
      <c r="J113" s="38">
        <f t="shared" si="147"/>
        <v>0</v>
      </c>
      <c r="K113" s="38">
        <f t="shared" si="147"/>
        <v>0</v>
      </c>
      <c r="L113" s="38">
        <f t="shared" si="147"/>
        <v>0</v>
      </c>
      <c r="M113" s="38">
        <f t="shared" si="147"/>
        <v>0</v>
      </c>
      <c r="N113" s="38">
        <f t="shared" si="147"/>
        <v>0</v>
      </c>
      <c r="O113" s="38">
        <f t="shared" si="147"/>
        <v>0</v>
      </c>
      <c r="P113" s="38">
        <f t="shared" si="147"/>
        <v>0</v>
      </c>
      <c r="Q113" s="38">
        <f t="shared" si="147"/>
        <v>0</v>
      </c>
      <c r="R113" s="38">
        <f t="shared" si="147"/>
        <v>0</v>
      </c>
      <c r="S113" s="38">
        <f t="shared" si="147"/>
        <v>0</v>
      </c>
      <c r="T113" s="38">
        <f t="shared" si="147"/>
        <v>0</v>
      </c>
      <c r="U113" s="38">
        <f t="shared" si="147"/>
        <v>0</v>
      </c>
      <c r="V113" s="38">
        <f t="shared" si="147"/>
        <v>0</v>
      </c>
      <c r="W113" s="38">
        <f t="shared" si="147"/>
        <v>0</v>
      </c>
      <c r="X113" s="38">
        <f t="shared" si="147"/>
        <v>0</v>
      </c>
      <c r="Y113" s="38">
        <f t="shared" si="147"/>
        <v>0</v>
      </c>
      <c r="Z113" s="38">
        <f t="shared" si="147"/>
        <v>0</v>
      </c>
      <c r="AA113" s="38">
        <f t="shared" si="147"/>
        <v>0</v>
      </c>
      <c r="AB113" s="38">
        <f t="shared" si="147"/>
        <v>0</v>
      </c>
      <c r="AC113" s="38">
        <f t="shared" si="147"/>
        <v>35000</v>
      </c>
      <c r="AD113" s="38">
        <f t="shared" si="147"/>
        <v>25000</v>
      </c>
      <c r="AE113" s="39">
        <f t="shared" si="147"/>
        <v>60000</v>
      </c>
    </row>
    <row r="114" spans="1:34" s="49" customFormat="1" ht="45" customHeight="1" thickBot="1" x14ac:dyDescent="0.4">
      <c r="A114" s="79" t="s">
        <v>21</v>
      </c>
      <c r="B114" s="80" t="s">
        <v>52</v>
      </c>
      <c r="C114" s="81">
        <v>0</v>
      </c>
      <c r="D114" s="81">
        <v>0</v>
      </c>
      <c r="E114" s="81">
        <v>35000</v>
      </c>
      <c r="F114" s="81">
        <v>25000</v>
      </c>
      <c r="G114" s="82">
        <f t="shared" si="134"/>
        <v>60000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3">
        <f t="shared" si="135"/>
        <v>0</v>
      </c>
      <c r="O114" s="81">
        <v>0</v>
      </c>
      <c r="P114" s="81">
        <v>0</v>
      </c>
      <c r="Q114" s="81">
        <v>0</v>
      </c>
      <c r="R114" s="81">
        <v>0</v>
      </c>
      <c r="S114" s="83">
        <f t="shared" si="136"/>
        <v>0</v>
      </c>
      <c r="T114" s="81">
        <v>0</v>
      </c>
      <c r="U114" s="82">
        <f t="shared" si="137"/>
        <v>0</v>
      </c>
      <c r="V114" s="83">
        <f t="shared" si="138"/>
        <v>0</v>
      </c>
      <c r="W114" s="83">
        <f t="shared" si="139"/>
        <v>0</v>
      </c>
      <c r="X114" s="83">
        <f t="shared" si="140"/>
        <v>0</v>
      </c>
      <c r="Y114" s="83">
        <f t="shared" si="141"/>
        <v>0</v>
      </c>
      <c r="Z114" s="83">
        <f t="shared" si="142"/>
        <v>0</v>
      </c>
      <c r="AA114" s="83">
        <f t="shared" si="143"/>
        <v>0</v>
      </c>
      <c r="AB114" s="83">
        <f t="shared" si="144"/>
        <v>0</v>
      </c>
      <c r="AC114" s="83">
        <f t="shared" si="145"/>
        <v>35000</v>
      </c>
      <c r="AD114" s="83">
        <f t="shared" si="145"/>
        <v>25000</v>
      </c>
      <c r="AE114" s="85">
        <f t="shared" si="146"/>
        <v>60000</v>
      </c>
      <c r="AF114" s="46"/>
    </row>
    <row r="115" spans="1:34" s="89" customFormat="1" ht="39" customHeight="1" thickTop="1" thickBot="1" x14ac:dyDescent="0.3">
      <c r="A115" s="156" t="s">
        <v>118</v>
      </c>
      <c r="B115" s="157"/>
      <c r="C115" s="86">
        <f t="shared" ref="C115:AE115" si="148">SUM(C116:C116)</f>
        <v>0</v>
      </c>
      <c r="D115" s="86">
        <f t="shared" si="148"/>
        <v>0</v>
      </c>
      <c r="E115" s="86">
        <f t="shared" si="148"/>
        <v>91528982</v>
      </c>
      <c r="F115" s="86">
        <f t="shared" si="148"/>
        <v>102155518</v>
      </c>
      <c r="G115" s="86">
        <f t="shared" si="148"/>
        <v>193684500</v>
      </c>
      <c r="H115" s="86">
        <f t="shared" si="148"/>
        <v>0</v>
      </c>
      <c r="I115" s="86">
        <f t="shared" si="148"/>
        <v>0</v>
      </c>
      <c r="J115" s="86">
        <f t="shared" si="148"/>
        <v>0</v>
      </c>
      <c r="K115" s="86">
        <f t="shared" si="148"/>
        <v>0</v>
      </c>
      <c r="L115" s="86">
        <f t="shared" si="148"/>
        <v>0</v>
      </c>
      <c r="M115" s="86">
        <f t="shared" si="148"/>
        <v>0</v>
      </c>
      <c r="N115" s="86">
        <f t="shared" si="148"/>
        <v>0</v>
      </c>
      <c r="O115" s="86">
        <f t="shared" si="148"/>
        <v>0</v>
      </c>
      <c r="P115" s="86">
        <f t="shared" si="148"/>
        <v>0</v>
      </c>
      <c r="Q115" s="86">
        <f t="shared" si="148"/>
        <v>0</v>
      </c>
      <c r="R115" s="86">
        <f t="shared" si="148"/>
        <v>0</v>
      </c>
      <c r="S115" s="86">
        <f t="shared" si="148"/>
        <v>0</v>
      </c>
      <c r="T115" s="86">
        <f t="shared" si="148"/>
        <v>0</v>
      </c>
      <c r="U115" s="86">
        <f t="shared" si="148"/>
        <v>0</v>
      </c>
      <c r="V115" s="86">
        <f t="shared" si="148"/>
        <v>0</v>
      </c>
      <c r="W115" s="86">
        <f t="shared" si="148"/>
        <v>0</v>
      </c>
      <c r="X115" s="86">
        <f t="shared" si="148"/>
        <v>0</v>
      </c>
      <c r="Y115" s="86">
        <f t="shared" si="148"/>
        <v>0</v>
      </c>
      <c r="Z115" s="86">
        <f t="shared" si="148"/>
        <v>0</v>
      </c>
      <c r="AA115" s="86">
        <f t="shared" si="148"/>
        <v>0</v>
      </c>
      <c r="AB115" s="86">
        <f t="shared" si="148"/>
        <v>0</v>
      </c>
      <c r="AC115" s="86">
        <f t="shared" si="148"/>
        <v>91528982</v>
      </c>
      <c r="AD115" s="86">
        <f t="shared" si="148"/>
        <v>102155518</v>
      </c>
      <c r="AE115" s="87">
        <f t="shared" si="148"/>
        <v>193684500</v>
      </c>
      <c r="AF115" s="88"/>
    </row>
    <row r="116" spans="1:34" s="89" customFormat="1" ht="24" customHeight="1" thickBot="1" x14ac:dyDescent="0.3">
      <c r="A116" s="160" t="s">
        <v>17</v>
      </c>
      <c r="B116" s="161"/>
      <c r="C116" s="93">
        <f>C111+C114</f>
        <v>0</v>
      </c>
      <c r="D116" s="93">
        <f t="shared" ref="D116:AE116" si="149">D111+D114</f>
        <v>0</v>
      </c>
      <c r="E116" s="93">
        <f t="shared" si="149"/>
        <v>91528982</v>
      </c>
      <c r="F116" s="93">
        <f t="shared" si="149"/>
        <v>102155518</v>
      </c>
      <c r="G116" s="93">
        <f t="shared" si="149"/>
        <v>193684500</v>
      </c>
      <c r="H116" s="93">
        <f t="shared" si="149"/>
        <v>0</v>
      </c>
      <c r="I116" s="93">
        <f t="shared" si="149"/>
        <v>0</v>
      </c>
      <c r="J116" s="93">
        <f t="shared" si="149"/>
        <v>0</v>
      </c>
      <c r="K116" s="93">
        <f t="shared" si="149"/>
        <v>0</v>
      </c>
      <c r="L116" s="93">
        <f t="shared" si="149"/>
        <v>0</v>
      </c>
      <c r="M116" s="93">
        <f t="shared" si="149"/>
        <v>0</v>
      </c>
      <c r="N116" s="93">
        <f t="shared" si="149"/>
        <v>0</v>
      </c>
      <c r="O116" s="93">
        <f t="shared" si="149"/>
        <v>0</v>
      </c>
      <c r="P116" s="93">
        <f t="shared" si="149"/>
        <v>0</v>
      </c>
      <c r="Q116" s="93">
        <f t="shared" si="149"/>
        <v>0</v>
      </c>
      <c r="R116" s="93">
        <f t="shared" si="149"/>
        <v>0</v>
      </c>
      <c r="S116" s="93">
        <f t="shared" si="149"/>
        <v>0</v>
      </c>
      <c r="T116" s="93">
        <f t="shared" si="149"/>
        <v>0</v>
      </c>
      <c r="U116" s="93">
        <f t="shared" si="149"/>
        <v>0</v>
      </c>
      <c r="V116" s="93">
        <f t="shared" si="149"/>
        <v>0</v>
      </c>
      <c r="W116" s="93">
        <f t="shared" si="149"/>
        <v>0</v>
      </c>
      <c r="X116" s="93">
        <f t="shared" si="149"/>
        <v>0</v>
      </c>
      <c r="Y116" s="93">
        <f t="shared" si="149"/>
        <v>0</v>
      </c>
      <c r="Z116" s="93">
        <f t="shared" si="149"/>
        <v>0</v>
      </c>
      <c r="AA116" s="93">
        <f t="shared" si="149"/>
        <v>0</v>
      </c>
      <c r="AB116" s="93">
        <f t="shared" si="149"/>
        <v>0</v>
      </c>
      <c r="AC116" s="93">
        <f t="shared" si="149"/>
        <v>91528982</v>
      </c>
      <c r="AD116" s="93">
        <f t="shared" si="149"/>
        <v>102155518</v>
      </c>
      <c r="AE116" s="94">
        <f t="shared" si="149"/>
        <v>193684500</v>
      </c>
      <c r="AF116" s="88"/>
      <c r="AG116" s="97"/>
    </row>
    <row r="117" spans="1:34" s="101" customFormat="1" ht="18" customHeight="1" thickTop="1" x14ac:dyDescent="0.35">
      <c r="A117" s="98" t="s">
        <v>114</v>
      </c>
      <c r="B117" s="99"/>
      <c r="C117" s="100"/>
      <c r="D117" s="46"/>
    </row>
    <row r="118" spans="1:34" s="104" customFormat="1" ht="12" customHeight="1" x14ac:dyDescent="0.25">
      <c r="A118" s="102" t="s">
        <v>53</v>
      </c>
      <c r="B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1:34" s="18" customFormat="1" x14ac:dyDescent="0.35">
      <c r="A119" s="105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G119"/>
      <c r="AH119"/>
    </row>
    <row r="120" spans="1:34" s="18" customFormat="1" x14ac:dyDescent="0.35">
      <c r="A120"/>
      <c r="B120" s="106"/>
      <c r="C120" s="107"/>
      <c r="D120" s="107"/>
      <c r="E120" s="107"/>
      <c r="F120" s="107"/>
      <c r="G120" s="108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10"/>
      <c r="AG120"/>
      <c r="AH120"/>
    </row>
    <row r="121" spans="1:34" s="18" customFormat="1" x14ac:dyDescent="0.35">
      <c r="A121" s="105"/>
      <c r="B121" s="106"/>
      <c r="C121" s="107"/>
      <c r="D121" s="107"/>
      <c r="E121" s="107"/>
      <c r="F121" s="107"/>
      <c r="G121" s="108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10"/>
      <c r="AG121"/>
      <c r="AH121"/>
    </row>
    <row r="122" spans="1:34" s="32" customFormat="1" ht="9" customHeight="1" x14ac:dyDescent="0.35">
      <c r="A122" s="26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9"/>
      <c r="AF122" s="30"/>
      <c r="AG122" s="31"/>
      <c r="AH122" s="31"/>
    </row>
    <row r="127" spans="1:34" s="18" customFormat="1" x14ac:dyDescent="0.35">
      <c r="A127" s="105"/>
      <c r="B127" s="106"/>
      <c r="C127" s="107"/>
      <c r="D127" s="107"/>
      <c r="E127" s="107"/>
      <c r="F127" s="107"/>
      <c r="G127" s="108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10"/>
      <c r="AG127"/>
      <c r="AH127"/>
    </row>
    <row r="128" spans="1:34" s="18" customFormat="1" x14ac:dyDescent="0.35">
      <c r="A128" s="105"/>
      <c r="B128" s="106"/>
      <c r="C128" s="107"/>
      <c r="D128" s="107"/>
      <c r="E128" s="107"/>
      <c r="F128" s="107"/>
      <c r="G128" s="108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10"/>
      <c r="AG128"/>
      <c r="AH128"/>
    </row>
    <row r="129" spans="1:34" s="18" customFormat="1" x14ac:dyDescent="0.35">
      <c r="A129" s="105"/>
      <c r="B129" s="106"/>
      <c r="C129" s="107"/>
      <c r="D129" s="107"/>
      <c r="E129" s="107"/>
      <c r="F129" s="107"/>
      <c r="G129" s="108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10"/>
      <c r="AG129"/>
      <c r="AH129"/>
    </row>
  </sheetData>
  <mergeCells count="42">
    <mergeCell ref="A116:B116"/>
    <mergeCell ref="A106:B106"/>
    <mergeCell ref="A109:B109"/>
    <mergeCell ref="A110:B110"/>
    <mergeCell ref="A115:B115"/>
    <mergeCell ref="A26:B26"/>
    <mergeCell ref="A33:B33"/>
    <mergeCell ref="A34:B34"/>
    <mergeCell ref="A37:B37"/>
    <mergeCell ref="A105:B105"/>
    <mergeCell ref="A46:B46"/>
    <mergeCell ref="A47:B47"/>
    <mergeCell ref="A58:B58"/>
    <mergeCell ref="A66:B66"/>
    <mergeCell ref="A67:B67"/>
    <mergeCell ref="A74:B74"/>
    <mergeCell ref="A79:B79"/>
    <mergeCell ref="A80:B80"/>
    <mergeCell ref="A96:B96"/>
    <mergeCell ref="A103:B103"/>
    <mergeCell ref="A104:B104"/>
    <mergeCell ref="A13:B13"/>
    <mergeCell ref="A14:B14"/>
    <mergeCell ref="A15:B15"/>
    <mergeCell ref="A17:B17"/>
    <mergeCell ref="A25:B25"/>
    <mergeCell ref="A12:B12"/>
    <mergeCell ref="A108:B108"/>
    <mergeCell ref="A112:B112"/>
    <mergeCell ref="A113:B113"/>
    <mergeCell ref="A3:AE3"/>
    <mergeCell ref="A4:AE4"/>
    <mergeCell ref="A5:AE5"/>
    <mergeCell ref="A8:A10"/>
    <mergeCell ref="B8:B10"/>
    <mergeCell ref="C8:AE8"/>
    <mergeCell ref="C9:G9"/>
    <mergeCell ref="H9:N9"/>
    <mergeCell ref="O9:S9"/>
    <mergeCell ref="A45:B45"/>
    <mergeCell ref="T9:U9"/>
    <mergeCell ref="V9:AE9"/>
  </mergeCells>
  <printOptions horizontalCentered="1"/>
  <pageMargins left="7.874015748031496E-2" right="7.874015748031496E-2" top="0.27559055118110237" bottom="0.31496062992125984" header="0.11811023622047245" footer="0.19685039370078741"/>
  <pageSetup paperSize="9" scale="63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14</xdr:col>
                <xdr:colOff>419100</xdr:colOff>
                <xdr:row>0</xdr:row>
                <xdr:rowOff>0</xdr:rowOff>
              </from>
              <to>
                <xdr:col>15</xdr:col>
                <xdr:colOff>171450</xdr:colOff>
                <xdr:row>2</xdr:row>
                <xdr:rowOff>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10" ma:contentTypeDescription="Crie um novo documento." ma:contentTypeScope="" ma:versionID="f0e4aca4228c40f59d9e0c012ca58f91">
  <xsd:schema xmlns:xsd="http://www.w3.org/2001/XMLSchema" xmlns:xs="http://www.w3.org/2001/XMLSchema" xmlns:p="http://schemas.microsoft.com/office/2006/metadata/properties" xmlns:ns2="bf0a519a-f0d7-4b7f-ba2f-cdea6954352d" xmlns:ns3="14d0cd2f-a2a5-4059-ac4a-472256ce7657" targetNamespace="http://schemas.microsoft.com/office/2006/metadata/properties" ma:root="true" ma:fieldsID="553efb05f44308897b9744a9effa45f3" ns2:_="" ns3:_="">
    <xsd:import namespace="bf0a519a-f0d7-4b7f-ba2f-cdea6954352d"/>
    <xsd:import namespace="14d0cd2f-a2a5-4059-ac4a-472256ce7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0cd2f-a2a5-4059-ac4a-472256ce7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51D90F-7CAD-4F40-9A10-96C892526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7C825-0463-4FF2-A43B-0723A43CD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14d0cd2f-a2a5-4059-ac4a-472256ce7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C0F1C0-2B15-45EB-BA77-F54B719E71C2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bf0a519a-f0d7-4b7f-ba2f-cdea6954352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4d0cd2f-a2a5-4059-ac4a-472256ce765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 ORÇAMENTÁRIA 2021</vt:lpstr>
      <vt:lpstr>'PROPOSTA ORÇAMENTÁRIA 2021'!Area_de_impressao</vt:lpstr>
      <vt:lpstr>'PROPOSTA ORÇAMENTÁRIA 2021'!Titulos_de_impressao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2020-10-14T14:54:48Z</cp:lastPrinted>
  <dcterms:created xsi:type="dcterms:W3CDTF">2018-10-09T14:07:51Z</dcterms:created>
  <dcterms:modified xsi:type="dcterms:W3CDTF">2020-10-14T14:56:56Z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