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AÇÃO NA TRANSPARÊNCIA\ANOS ANTERIORES\PASSAGENS AÉREAS - 2019\"/>
    </mc:Choice>
  </mc:AlternateContent>
  <bookViews>
    <workbookView xWindow="0" yWindow="0" windowWidth="24000" windowHeight="9630"/>
  </bookViews>
  <sheets>
    <sheet name="Planilha1" sheetId="1" r:id="rId1"/>
    <sheet name="Planilha2" sheetId="2" r:id="rId2"/>
  </sheets>
  <externalReferences>
    <externalReference r:id="rId3"/>
  </externalReferences>
  <definedNames>
    <definedName name="_xlnm._FilterDatabase" localSheetId="0" hidden="1">Planilha1!$A$16:$K$208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208" i="1" s="1"/>
  <c r="K67" i="1"/>
  <c r="M50" i="2" l="1"/>
  <c r="M49" i="2"/>
  <c r="M48" i="2"/>
  <c r="M47" i="2"/>
  <c r="M46" i="2"/>
  <c r="M45" i="2"/>
  <c r="K44" i="2"/>
  <c r="M44" i="2" s="1"/>
  <c r="M43" i="2"/>
  <c r="M42" i="2"/>
  <c r="M41" i="2"/>
  <c r="K40" i="2"/>
  <c r="M40" i="2" s="1"/>
  <c r="M39" i="2"/>
  <c r="M38" i="2"/>
  <c r="M37" i="2"/>
  <c r="M36" i="2"/>
  <c r="M35" i="2"/>
  <c r="M34" i="2"/>
  <c r="M33" i="2"/>
  <c r="M32" i="2"/>
  <c r="M31" i="2"/>
  <c r="M30" i="2"/>
  <c r="K29" i="2"/>
  <c r="M29" i="2" s="1"/>
  <c r="M28" i="2"/>
  <c r="K27" i="2"/>
  <c r="M27" i="2" s="1"/>
  <c r="K26" i="2"/>
  <c r="M26" i="2" s="1"/>
  <c r="K25" i="2"/>
  <c r="M25" i="2" s="1"/>
  <c r="K24" i="2"/>
  <c r="M24" i="2" s="1"/>
  <c r="M23" i="2"/>
  <c r="K22" i="2"/>
  <c r="M22" i="2" s="1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K8" i="2"/>
  <c r="M8" i="2" s="1"/>
  <c r="J8" i="2"/>
  <c r="K7" i="2"/>
  <c r="J7" i="2"/>
  <c r="M7" i="2" s="1"/>
  <c r="K6" i="2"/>
  <c r="J6" i="2"/>
  <c r="K5" i="2"/>
  <c r="J5" i="2"/>
  <c r="M5" i="2" s="1"/>
  <c r="K4" i="2"/>
  <c r="J4" i="2"/>
  <c r="J3" i="2"/>
  <c r="M3" i="2" s="1"/>
  <c r="K2" i="2"/>
  <c r="J2" i="2"/>
  <c r="M2" i="2" s="1"/>
  <c r="K1" i="2"/>
  <c r="M1" i="2" s="1"/>
  <c r="J1" i="2"/>
  <c r="M4" i="2" l="1"/>
  <c r="M6" i="2"/>
</calcChain>
</file>

<file path=xl/sharedStrings.xml><?xml version="1.0" encoding="utf-8"?>
<sst xmlns="http://schemas.openxmlformats.org/spreadsheetml/2006/main" count="1331" uniqueCount="526">
  <si>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</si>
  <si>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</si>
  <si>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</si>
  <si>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</si>
  <si>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</si>
  <si>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ÓRGÃO: TRIBUNAL DE JUSTIÇA DO ESTADO DO PARÁ</t>
  </si>
  <si>
    <t>AUTORIDADE MÁXIMA: LEONARDO DE NORONHA TAVARES</t>
  </si>
  <si>
    <t>RESPONSÁVEL PELA INFORMAÇÃO: SERVIÇO DE CONCESSÃO DE DIÁRIAS E PASSAGENS AÉREAS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</si>
  <si>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</si>
  <si>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</si>
  <si>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</si>
  <si>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</si>
  <si>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</si>
  <si>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</si>
  <si>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</si>
  <si>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</si>
  <si>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</si>
  <si>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</si>
  <si>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</si>
  <si>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1º GRAU</t>
  </si>
  <si>
    <t>ANALISTA JUDICIARIO</t>
  </si>
  <si>
    <t>JUIZ DE DIREITO</t>
  </si>
  <si>
    <t>MARABA/BELEM/MARABA</t>
  </si>
  <si>
    <t>MANUEL CARLOS DE JESUS MARIA</t>
  </si>
  <si>
    <t>SANTAREM/BELEM/SANTAREM</t>
  </si>
  <si>
    <t>VICTOR OLIVEIRA MELO</t>
  </si>
  <si>
    <t>AUXILIAR JUDICIARIO</t>
  </si>
  <si>
    <t>BELEM/MARABA/BELEM</t>
  </si>
  <si>
    <t>BELEM/SANTAREM</t>
  </si>
  <si>
    <t>CURSO DE FORMACAO DE ENTREVISTADORES EM TECNICAS DE ENTREVISTAS INVESTIGATIVAS E DEPOIMENTO ESPECIAL DE CRIANCA E ADOLESCENTES</t>
  </si>
  <si>
    <t>BELEM/SANTAREM/BELEM</t>
  </si>
  <si>
    <t>2º GRAU</t>
  </si>
  <si>
    <t>---</t>
  </si>
  <si>
    <t>APOIO</t>
  </si>
  <si>
    <t>JOSE LUIZ SARMENTO DE ARAUJO</t>
  </si>
  <si>
    <t>REQUISITADO</t>
  </si>
  <si>
    <t>BELEM/ALTAMIRA/BELEM</t>
  </si>
  <si>
    <t>ANTONIO MAXIMIANO DE SOUSA MARTINS JUNIOR</t>
  </si>
  <si>
    <t>MARIANA TRIPAC MILEO CAMARA</t>
  </si>
  <si>
    <t>GUSTAVO ARAUJO DE SOUZA LEAO</t>
  </si>
  <si>
    <t>FISCALIZACAO DE OBRA DE CONSTRUCAO DO NOVO FORUM</t>
  </si>
  <si>
    <t>MAX JORGE MACHADO SANTOS</t>
  </si>
  <si>
    <t>MARIA DE FATIMA ALVES DA SILVA</t>
  </si>
  <si>
    <t>BELEM/BRASILIA/BELEM</t>
  </si>
  <si>
    <t>FABIO DJAN OLIVEIRA DE LIMA</t>
  </si>
  <si>
    <t>COORDENADOR DE ESTATISTICA</t>
  </si>
  <si>
    <t>EDSON GONCALVES FERREIRA</t>
  </si>
  <si>
    <t>ASSESSOR TECNICO</t>
  </si>
  <si>
    <t>CLAUDIO LUIS DA SILVA CABRAL</t>
  </si>
  <si>
    <t>BELEM/ALTAMIRA</t>
  </si>
  <si>
    <t>ALTAMIRA/BELEM</t>
  </si>
  <si>
    <t>DESEMBARGADOR</t>
  </si>
  <si>
    <t>JUIZ AUXILIAR DA PRESIDENCIA</t>
  </si>
  <si>
    <t>CELIA REGINA DE LIMA PINHEIRO</t>
  </si>
  <si>
    <t>VICE PRESIDENTE - TJE</t>
  </si>
  <si>
    <t>CONCESSÃO DE PASSAGENS AÉREAS - AGOSTO / 2019</t>
  </si>
  <si>
    <t>DATA DE PUBLICAÇÃO: 10/09/19</t>
  </si>
  <si>
    <t>MÊS DE REFERÊNCIA: AGOSTO DE 2019</t>
  </si>
  <si>
    <t>CRISTINA LUCIA MACHADO SILVA</t>
  </si>
  <si>
    <t>MINISTRAR CURSO BASICO DE MEDIACAO JUDICIAL</t>
  </si>
  <si>
    <t>NKCI3U</t>
  </si>
  <si>
    <t>ERICK COSTA FIGUEIRA</t>
  </si>
  <si>
    <t>PARTICIPAR DA REUNIAO COM O PRESIDENTE PARA ABORDAR O TEMA A EXPLORACAO SEXUAL NA REGIAO DO MARAJO</t>
  </si>
  <si>
    <t>LKDNXX</t>
  </si>
  <si>
    <t>MACAPA/BELEM/MACAPA</t>
  </si>
  <si>
    <t>HAROLDO DA SILVA FONSECA</t>
  </si>
  <si>
    <t>PARTICIPAR DE REUNIAO ORDINARIA NO PREDIO SEDE, ESTUDO E ASSESSORAMENTO DE QUESTOES LIGADAS A GRILAGEM</t>
  </si>
  <si>
    <t>NBE35S</t>
  </si>
  <si>
    <t>DAHIL PARAENSE DE SOUZA</t>
  </si>
  <si>
    <t>DESEMBARGADORA</t>
  </si>
  <si>
    <t>PARTICIPAR DO FONAMEC</t>
  </si>
  <si>
    <t>CLM9GB</t>
  </si>
  <si>
    <t>BELEM/SÃO LUIS/BELEM</t>
  </si>
  <si>
    <t>ANTONIETA MARIA FERRARI MILEO</t>
  </si>
  <si>
    <t>VIVIANE RODRIGUES PEREIRA</t>
  </si>
  <si>
    <t>HC3FHC</t>
  </si>
  <si>
    <t>JOSEFA ANTONIA DE SOUZA DUTRA</t>
  </si>
  <si>
    <t>UDBFFP</t>
  </si>
  <si>
    <t>REIJJANE FERREIRA DE OLIVEIRA</t>
  </si>
  <si>
    <t>PARTICIPAR DA XIII JORNADA LEI MARIA DA PENHA</t>
  </si>
  <si>
    <t>TDNUQA</t>
  </si>
  <si>
    <t>ELIS REGINA AMARAL SOARES</t>
  </si>
  <si>
    <t>ASSISTENTE SOCIAL - PARAUAPEBAS</t>
  </si>
  <si>
    <t>PARTICIPAR DO CURSO DE PRATICAS PEDAGOGICAS EM DEPOIMENTO ESPECIAL</t>
  </si>
  <si>
    <t>YRP69U</t>
  </si>
  <si>
    <t>CARAJAS/BELEM/CARAJAS</t>
  </si>
  <si>
    <t>RAFAELLA MOREIRA LIMA KURASHIMA</t>
  </si>
  <si>
    <t>REALIZAR ATOS JUDICIAIS</t>
  </si>
  <si>
    <t>PWW67N</t>
  </si>
  <si>
    <t>MONTE DOURADO/ALMEIRIM</t>
  </si>
  <si>
    <t>ANDRE LUIZ FILO-CREAO GARCIA DA FONSECA</t>
  </si>
  <si>
    <t>PARTICIPAR DE AUDIENCIA DE DESOCUPACAO</t>
  </si>
  <si>
    <t>FBDWVF</t>
  </si>
  <si>
    <t>VALDEIR DIAS DE SOUZA</t>
  </si>
  <si>
    <t>YFNHSZ</t>
  </si>
  <si>
    <t>MARABA/BELEM</t>
  </si>
  <si>
    <t>MAYRA MELO CARVALHO</t>
  </si>
  <si>
    <t>NYPQ2F</t>
  </si>
  <si>
    <t>MARABA/BELEM/BELEM</t>
  </si>
  <si>
    <t>MARIA DO SOCORRO BARROS DE MORAES</t>
  </si>
  <si>
    <t xml:space="preserve"> PARTICIPAR DA CERIMONIA DE INSTALACAO DO 1º CEJUSC EM MARABA</t>
  </si>
  <si>
    <t>GKYSXX</t>
  </si>
  <si>
    <t>COORDENADORA</t>
  </si>
  <si>
    <t>XCIIPF</t>
  </si>
  <si>
    <t xml:space="preserve">RODINEI BENTES DA SILVA </t>
  </si>
  <si>
    <t xml:space="preserve">PARTICIPAR DO CURSO BASICO DE MEDIACAO JUDICIAL </t>
  </si>
  <si>
    <t>RK7K3H</t>
  </si>
  <si>
    <t xml:space="preserve">SANTAREM / BELEM /SANTAREM </t>
  </si>
  <si>
    <t>CINTHIA BRITO MOREIRA</t>
  </si>
  <si>
    <t>DIRETOR DE SECRETARIA</t>
  </si>
  <si>
    <t>PARTICIPAR DO ENCONTRO DE GESTAO PARTICIPARTIVA</t>
  </si>
  <si>
    <t>H9WZFY</t>
  </si>
  <si>
    <t>CAIO MARCO BERARDO</t>
  </si>
  <si>
    <t>JUIZ DE MARABA</t>
  </si>
  <si>
    <t>MINISTRAR O CURSO DE GESTAO JUSTICA EM NUMEROS</t>
  </si>
  <si>
    <t>SGE25T</t>
  </si>
  <si>
    <t>BRWNKR</t>
  </si>
  <si>
    <t>BELEM/PORTO DE MOZ/BELEM</t>
  </si>
  <si>
    <t>YQ3E4K</t>
  </si>
  <si>
    <t>ROSYHANNE DE MATOS FAVACHO</t>
  </si>
  <si>
    <t>ANALISTA JUDICIARIO COMARCA DE CHAVES</t>
  </si>
  <si>
    <t xml:space="preserve">PARTICIPAR DO ENCONTRO DE GESTAO PARTICIPARTIVA </t>
  </si>
  <si>
    <t>OH1FHI</t>
  </si>
  <si>
    <t>JOSE ANTONIO RIBEIRO DE PONTES JUNIOR</t>
  </si>
  <si>
    <t xml:space="preserve">ENCONTRO DE GESTAO PARTICIPATIVA </t>
  </si>
  <si>
    <t>GFYD7G</t>
  </si>
  <si>
    <t>ALTAMIRA / SANTAREM / BELEM</t>
  </si>
  <si>
    <t>PARTICIPAR DO ENCONTRO INTERINSTITUCIONAL EM DIREITO AGRARIO E FUNDIARIO</t>
  </si>
  <si>
    <t>PGCJRL</t>
  </si>
  <si>
    <t xml:space="preserve">LUCIRENE DE SOUSA RODRIGUES </t>
  </si>
  <si>
    <t>DIRETORA DE SECRETARIA DE BRASIL NOVO</t>
  </si>
  <si>
    <t xml:space="preserve">PARTICIPAR DO ENCONTRO DE GESTAO PARTICIPATIVA </t>
  </si>
  <si>
    <t>F9RQMY</t>
  </si>
  <si>
    <t>ALTAMIRA/SANTAREM/ALTAMIRA</t>
  </si>
  <si>
    <t>ANDRE MONTEIRO GOMES</t>
  </si>
  <si>
    <t>PARTICIPAR DO ENCONTRO DE GESTAO PARTICIPATIVA</t>
  </si>
  <si>
    <t>VIJ8SQ</t>
  </si>
  <si>
    <t>ADAUTO ALVES DE ARAUJO</t>
  </si>
  <si>
    <t>N8GZYB</t>
  </si>
  <si>
    <t xml:space="preserve">ANTONIO FERNANDO DE CARVALHO VILAR </t>
  </si>
  <si>
    <t>RY3FNL</t>
  </si>
  <si>
    <t>THIAGO DA SILVA GONÇALVES</t>
  </si>
  <si>
    <t>WYWSGY</t>
  </si>
  <si>
    <t>ALTAMIRA/SANTAREM</t>
  </si>
  <si>
    <t>02SKLR</t>
  </si>
  <si>
    <t>SANTAREM//ALTAMIRA</t>
  </si>
  <si>
    <t>MARIA FRANCISCA FORTUNATO DA SILVA</t>
  </si>
  <si>
    <t>EFUNVG</t>
  </si>
  <si>
    <t>02SKX7</t>
  </si>
  <si>
    <t>ELIZANE ELLEN CHIARINI DE MOURA</t>
  </si>
  <si>
    <t>KGTIGD</t>
  </si>
  <si>
    <t xml:space="preserve">ALTAMIRA/SANTAREM </t>
  </si>
  <si>
    <t>O2LAS</t>
  </si>
  <si>
    <t>VALDILENE BENTO DO NASCIMENTO SILVA</t>
  </si>
  <si>
    <t>IBWYWF</t>
  </si>
  <si>
    <t>02SLAT</t>
  </si>
  <si>
    <t>ERIKA NAZARE MONTEIRO DE OLIVEIRA</t>
  </si>
  <si>
    <t>QH49PT</t>
  </si>
  <si>
    <t>02SKZT</t>
  </si>
  <si>
    <t>ALEXANDRE SILVA DE SOUZA</t>
  </si>
  <si>
    <t>H812VB</t>
  </si>
  <si>
    <t>02SL2L</t>
  </si>
  <si>
    <t>OLIVIO NYLANDER BRITO JÚNIOR</t>
  </si>
  <si>
    <t>COLABORADOR</t>
  </si>
  <si>
    <t>MINISTRAR O CURSO BASICO DE MEDIACAO JUDICIAL</t>
  </si>
  <si>
    <t>UCKT4C</t>
  </si>
  <si>
    <t xml:space="preserve">BELEM / MARABA / BELEM </t>
  </si>
  <si>
    <t>LUCYAN VICTOR DE ALMEIDA CHAVES</t>
  </si>
  <si>
    <t>SECRETARIO DO NUPEMEC</t>
  </si>
  <si>
    <t>CDVIWM</t>
  </si>
  <si>
    <t>ALEXANDRE JOSE CHAVES TRINDADE</t>
  </si>
  <si>
    <t>QIEGJA</t>
  </si>
  <si>
    <t>ALTAMIRASANTAREM</t>
  </si>
  <si>
    <t>PARTICIPAR DO CURSO DE GESTAO DE UNIDADE E JUSTICA E NUMEROS</t>
  </si>
  <si>
    <t>AGHL8F</t>
  </si>
  <si>
    <t>SANTAREM/BELEM</t>
  </si>
  <si>
    <t>RAFAEL DA SILVA MAIA</t>
  </si>
  <si>
    <t>SYKQ2V</t>
  </si>
  <si>
    <t>MARABA/SANTAREM/MARABA</t>
  </si>
  <si>
    <t>ANDREIA VIAIS SANCHES</t>
  </si>
  <si>
    <t>DIRETORA DE SECRETARIA</t>
  </si>
  <si>
    <t>DJIP7H</t>
  </si>
  <si>
    <t>02SO5J</t>
  </si>
  <si>
    <t>SANTAREM/ALTAMIRA</t>
  </si>
  <si>
    <t>JENIFFER PEREIRA DE MELO</t>
  </si>
  <si>
    <t>CCMIRP</t>
  </si>
  <si>
    <t>02SO2S</t>
  </si>
  <si>
    <t>YE5VTP</t>
  </si>
  <si>
    <t xml:space="preserve">SÃO PAULO / SANTAREM - SANTAREM / BELEM - BELEM/ MARABA </t>
  </si>
  <si>
    <t>SILVIA MARA BENTES DE SOUZA</t>
  </si>
  <si>
    <t>PARTICIPACAO DO ENCONTRO NACIONAL DE MEDIACAO E CONCILIACAO- FONAMEC</t>
  </si>
  <si>
    <t>DM3JYR</t>
  </si>
  <si>
    <t>DAVID JACOB BASTOS</t>
  </si>
  <si>
    <t>SECRETARIO JUDICIARIO</t>
  </si>
  <si>
    <t>MONICA RAIOL DE MORAES</t>
  </si>
  <si>
    <t>ACAO EDUCATIVA 201909- FORMACAO DE FORMADORES- NIVEL 1 - MODULO 3- REFLEXOES E PRATICAS DOCENTES- INTEGRADO EM 18 A 19/09- EM BRASILIA/DF</t>
  </si>
  <si>
    <t>MARIA DE NAZARE SAAVEDRA GUMARAES</t>
  </si>
  <si>
    <t>FKMYYH</t>
  </si>
  <si>
    <t>TJRWQZ</t>
  </si>
  <si>
    <t>UQJJJN</t>
  </si>
  <si>
    <t>LEONARDO DE NORONHA TAVARES</t>
  </si>
  <si>
    <t>DESEMBARGADOR -PRESIDENTE</t>
  </si>
  <si>
    <t>PARTICIPAR DE CORREICAO INTEGRADA</t>
  </si>
  <si>
    <t>OBL9VV</t>
  </si>
  <si>
    <t>BELEM / MARABA / BELEM</t>
  </si>
  <si>
    <t>GERALDO NEVES LEITE</t>
  </si>
  <si>
    <t>MELJPZ</t>
  </si>
  <si>
    <t>MARCOS RAMALHO JUNIOR</t>
  </si>
  <si>
    <t>AJO - PRESIDÊNCIA</t>
  </si>
  <si>
    <t>REALIZAR SEGURANCA DO PRESIDENTE  DURANTE CORREICAO INTEGRADA PA-DES-19/26951</t>
  </si>
  <si>
    <t>II4SWA</t>
  </si>
  <si>
    <t>VALERIA ATHAYDE FONTELLES DE LIMA</t>
  </si>
  <si>
    <t>PARTICIPAR DE CORREICAO INTEGRADA - PA-DES-19/26951</t>
  </si>
  <si>
    <t>PG443T</t>
  </si>
  <si>
    <t>ANDERSON DA COSTA RODRIGUES</t>
  </si>
  <si>
    <t>INSTRUTOR DE MEDIACAO</t>
  </si>
  <si>
    <t xml:space="preserve">MINISTRAR O CURSO BASICO DE MEDIACAO JUDICIAL </t>
  </si>
  <si>
    <t>NBNISF</t>
  </si>
  <si>
    <t>BELEM / SANTAREM / BELEM</t>
  </si>
  <si>
    <t>MARCIA DIANARU DA SILVA ADRIAO</t>
  </si>
  <si>
    <t>KIS49K</t>
  </si>
  <si>
    <t>DIRACY NUNES ALVES</t>
  </si>
  <si>
    <t>DESEMBARGADOR/CORREGEDOR</t>
  </si>
  <si>
    <t xml:space="preserve">REALIZAR CORREICAO ORDINARIA </t>
  </si>
  <si>
    <t>DC76TC</t>
  </si>
  <si>
    <t>KATIA PARENTE SENA</t>
  </si>
  <si>
    <t>JUIZ AUXILIAR</t>
  </si>
  <si>
    <t>PARTICIPAR DE CORREICAO ORDINARIA</t>
  </si>
  <si>
    <t>THVD8A</t>
  </si>
  <si>
    <t>JAIME DIAS LIMA</t>
  </si>
  <si>
    <t>IH6JYD</t>
  </si>
  <si>
    <t>THAIZA MARTINS PEREIRA SUANO DE FARIAS</t>
  </si>
  <si>
    <t>ASSESSORA</t>
  </si>
  <si>
    <t>PKJCWX</t>
  </si>
  <si>
    <t>DESEMBARGADORA/VICE PRESIDENTE</t>
  </si>
  <si>
    <t>DSIAXZ</t>
  </si>
  <si>
    <t>BELEM / BRASILIA / BELEM</t>
  </si>
  <si>
    <t>DENISON LEANDRO SERRAO SOARES</t>
  </si>
  <si>
    <t>PARTICIPAR DE TREINAMENTO SICOOB</t>
  </si>
  <si>
    <t>ZAHIJQ</t>
  </si>
  <si>
    <t>BELEM / BRASILIA  - SAO PAULO/BELEM</t>
  </si>
  <si>
    <t>PARTICIPAR DO EVENTO FORTINET CYBERSECURYT SUMMER 19</t>
  </si>
  <si>
    <t>KES84L</t>
  </si>
  <si>
    <t>BRASILIA / SAO PAULO</t>
  </si>
  <si>
    <t>THIAGO DO ROSARIO DE CASTRO</t>
  </si>
  <si>
    <t>ZWMGFQ</t>
  </si>
  <si>
    <t>PARTICIPAR DO EVENTO FORTINET TCH SESSIONS FAST TRACK</t>
  </si>
  <si>
    <t>ZFLVVT</t>
  </si>
  <si>
    <t>BELEM / BRASILIA - SAO PAULO/BELEM</t>
  </si>
  <si>
    <t>LUCIO BARRETO GUERREIRO</t>
  </si>
  <si>
    <t xml:space="preserve">JUIZ AUXILIAR </t>
  </si>
  <si>
    <t>REALIZAR EVENTO INSTITUCIONAL</t>
  </si>
  <si>
    <t>MLKITJ</t>
  </si>
  <si>
    <t>BELEM / BRASILIA  / BELEM</t>
  </si>
  <si>
    <t>MIGUEL LUCIVALDO ALVES SANTOS</t>
  </si>
  <si>
    <t>CHEFE DE GABINETE DA PRESIDENCIA</t>
  </si>
  <si>
    <t>APG4FX</t>
  </si>
  <si>
    <t>BELEM / BRASILIA</t>
  </si>
  <si>
    <t>BJOMXP</t>
  </si>
  <si>
    <t>BRASILIA / BELEM</t>
  </si>
  <si>
    <t>ACOMPANHAMENTO DOS SERVICOS DE INSTALACAO DE PLATAFORMA DE PERCURSO VERTICAL NO FORUM DE PARAUAPEBAS,  RECEBIMENTO DO CARRO OFICIAL DA COMARCA E XINGUARA NA OFICINA.</t>
  </si>
  <si>
    <t>C8QN7Y</t>
  </si>
  <si>
    <t>BELEM/PARAUPEBAS - MARABA/BELEM</t>
  </si>
  <si>
    <t>PARA DAR INICIO ASO SERVICOS DE MANUTENCAO, CONFORME PA-MEM-19/25019 5ª VIA</t>
  </si>
  <si>
    <t>EJRDHH</t>
  </si>
  <si>
    <t>BELEM / CARAJAS/BELEM</t>
  </si>
  <si>
    <t>ACOMPANHAR OS SERVICOS DE ENGENHARIA QUE SERAO EXECUTADOS NO FORUM DE ORIXIMINA/PA</t>
  </si>
  <si>
    <t>FEIHHJ</t>
  </si>
  <si>
    <t>PARTICIPAR DA IMPLEMENTACAO DO PROJETO RENOVAR NA VARA ÚNICA DA COMARCA DE ORIXIMINA</t>
  </si>
  <si>
    <t>QIW8XA</t>
  </si>
  <si>
    <t>ANTONIO CARLOS DE ALMEIDA</t>
  </si>
  <si>
    <t>XDL5VC</t>
  </si>
  <si>
    <t>PATRICIA DE OLIVEIRA SÁ MOREIRA</t>
  </si>
  <si>
    <t>JUIZA CORREGEDORA</t>
  </si>
  <si>
    <t>MD9KQP</t>
  </si>
  <si>
    <t>MARCOS ANDERSON GUEDES FERNANDES</t>
  </si>
  <si>
    <t>REALIZAR LEVANTAMENTO DOS SERVICOS PARA ELABORACAO DO PROJETO, ORCAMENTO E TERMO DE REFERENCIA PARA DMOLICAO DE RAMPA E CONSTRUCAO DE ESCADA NO FORUM DE SANTAREM/PA</t>
  </si>
  <si>
    <t>UGL5JG</t>
  </si>
  <si>
    <t>ANDERSON CLAY BATISTA PEREIRA</t>
  </si>
  <si>
    <t>AEMJYJ</t>
  </si>
  <si>
    <t>NADIME SASSIM DAHAS</t>
  </si>
  <si>
    <t>QKMLUX</t>
  </si>
  <si>
    <t>WALTER ANTONIO SANTOS DUARTE</t>
  </si>
  <si>
    <t>ASSESSOR</t>
  </si>
  <si>
    <t>AYFI2S</t>
  </si>
  <si>
    <t>VISITA TECNICA AO FORUM DE ORIXIMINA/PA</t>
  </si>
  <si>
    <t>YGBWGW</t>
  </si>
  <si>
    <t>SILENE BESSA CAMPELO DE SOUZA MENEZES</t>
  </si>
  <si>
    <t>REORGANIZACAO DE LAYOUTS NO FORUM PARA VIABILIZAR O PROJETO RENOVAR</t>
  </si>
  <si>
    <t>AFKCWG</t>
  </si>
  <si>
    <t>BYYHKV</t>
  </si>
  <si>
    <t>MIGUEL JOSE DE ALMEIDA PERNAMBUCO FILHO</t>
  </si>
  <si>
    <t>HJ7MMK</t>
  </si>
  <si>
    <t>SM7MUE</t>
  </si>
  <si>
    <t>JONELSON MAGNO DIAS</t>
  </si>
  <si>
    <t>DIRETOR</t>
  </si>
  <si>
    <t>TIM9RA</t>
  </si>
  <si>
    <t>GLEISON AUGUSTO FURTADO GOMES</t>
  </si>
  <si>
    <t>RLV78R</t>
  </si>
  <si>
    <t>JESSICA DE BOSI E ARAUJO</t>
  </si>
  <si>
    <t>LEDVGZ</t>
  </si>
  <si>
    <t>MONTAGEM E ATIVACAO DE REDE DE DADOS PARA ATENDER O PROJETO RENOVAR</t>
  </si>
  <si>
    <t>XIWEYQ</t>
  </si>
  <si>
    <t>COORDENADOR</t>
  </si>
  <si>
    <t>PF9BKJ</t>
  </si>
  <si>
    <t>ERIKA DE FATIMA DE MIRANDA NUNES</t>
  </si>
  <si>
    <t>ASSISTENTE - IMPRENSA</t>
  </si>
  <si>
    <t>MY9YQY</t>
  </si>
  <si>
    <t>PARTICIPAR DO I ENCONTRO IBERO AMERICANO DA AGENDA 2030 NO PODER JUDICIARIO - PA-DES-19/28570</t>
  </si>
  <si>
    <t>KDC4WP</t>
  </si>
  <si>
    <t>BELEM/CURITIBA- MARABA/BELEM</t>
  </si>
  <si>
    <t>PARTICIPAR DO I ENCONTRO IBERO AMERICANO DA AGENDA 2030 NO PODER JUDICIARIO - PA-DES-19/28571</t>
  </si>
  <si>
    <t>CGZ12V</t>
  </si>
  <si>
    <t xml:space="preserve">CURITIBA / MARABA </t>
  </si>
  <si>
    <t>DESEMBARGADOR/PRESIDENTE</t>
  </si>
  <si>
    <t>PARTICIPAR DO I ENCONTRO IBERO AMERICANO DA AGENDA 2030 NO PODER JUDICIARIO - PA-DES-19/28572</t>
  </si>
  <si>
    <t>MDYMQP</t>
  </si>
  <si>
    <t>BELEM/CURITIBA / MARABA /BELEM</t>
  </si>
  <si>
    <t>PARTICIPAR DO I ENCONTRO IBERO AMERICANO DA AGENDA 2030 NO PODER JUDICIARIO - PA-DES-19/28573</t>
  </si>
  <si>
    <t>KNEH3A</t>
  </si>
  <si>
    <t>CRISTHIANNE DE CAMPOS CORREA</t>
  </si>
  <si>
    <t>NFZKUZ</t>
  </si>
  <si>
    <t>LUANA DE NAZARETH AMARAL HENRIQUES SANTALICES</t>
  </si>
  <si>
    <t>QGMEFT</t>
  </si>
  <si>
    <t>JC7BTS</t>
  </si>
  <si>
    <t>JOSE RIBEIRO DA COSTA FILHO</t>
  </si>
  <si>
    <t>VISITA TECNICA AOS FORUNS DE GURUPA, AFUA/PA</t>
  </si>
  <si>
    <t>KKYASR</t>
  </si>
  <si>
    <t>BELEM/MACAPA/BELEM</t>
  </si>
  <si>
    <t>FISCALIZACAO DE OBRA DE CONSTRUCAO DO NOVO MURO DO FORUM DE TERRA SANTA</t>
  </si>
  <si>
    <t>RLDR8E</t>
  </si>
  <si>
    <t>ALISSON ALAN MELO PINHEIRO</t>
  </si>
  <si>
    <t>SERVICO MILITAR</t>
  </si>
  <si>
    <t>REALIZAR CURSO DE MANUTENCAO DE PORTICO E DETECTORES DE METAIS NA IMPRESA MPCI, CONFORME PA-MEM-19/12852</t>
  </si>
  <si>
    <t>LYMU2F</t>
  </si>
  <si>
    <t>BELEM/FLORIANOPOLIS</t>
  </si>
  <si>
    <t>REALIZAR CURSO DE MANUTENCAO DE PORTICO E DETECTORES DE METAIS NA IMPRESA MPCI, CONFORME PA-MEM-19/12853</t>
  </si>
  <si>
    <t>VCFDCR</t>
  </si>
  <si>
    <t>FLORIANOPOLIS/BELEM</t>
  </si>
  <si>
    <t>ERISON LIMA DE SOUZA</t>
  </si>
  <si>
    <t>REALIZAR CURSO DE MANUTENCAO DE PORTICO E DETECTORES DE METAIS NA IMPRESA MPCI, CONFORME PA-MEM-19/12854</t>
  </si>
  <si>
    <t>FHG2XQ</t>
  </si>
  <si>
    <t>REALIZAR CURSO DE MANUTENCAO DE PORTICO E DETECTORES DE METAIS NA IMPRESA MPCI, CONFORME PA-MEM-19/12855</t>
  </si>
  <si>
    <t>QJHUZJ</t>
  </si>
  <si>
    <t>PETERSON GOMES TAVARES</t>
  </si>
  <si>
    <t>REALIZAR CURSO DE MANUTENCAO DE PORTICO E DETECTORES DE METAIS NA IMPRESA MPCI, CONFORME PA-MEM-19/12856</t>
  </si>
  <si>
    <t>REALIZAR CURSO DE MANUTENCAO DE PORTICO E DETECTORES DE METAIS NA IMPRESA MPCI, CONFORME PA-MEM-19/12857</t>
  </si>
  <si>
    <t>QJHUZI</t>
  </si>
  <si>
    <t>ISABELA CARNEIRO DA SILVA ANDRADE</t>
  </si>
  <si>
    <t>JJQCGX</t>
  </si>
  <si>
    <t>BELEM/MARABA</t>
  </si>
  <si>
    <t>LB832S</t>
  </si>
  <si>
    <t>BDY15Z</t>
  </si>
  <si>
    <t>MARIA VILMA ALVES DA SILVA</t>
  </si>
  <si>
    <t>DELEGADA DE POLICIA</t>
  </si>
  <si>
    <t>MINISTRAR PALESTRA SOBRE VIOLENCIA DOMESCITIVA</t>
  </si>
  <si>
    <t>LKF9XX</t>
  </si>
  <si>
    <t>TERESINA/BELEM/TERESINA</t>
  </si>
  <si>
    <t xml:space="preserve">DIRACY NUNES ALVES </t>
  </si>
  <si>
    <t>DESEMBARGADORA/CORREGEDORA</t>
  </si>
  <si>
    <t>REALIZAR CORREICAO EXTREORDINARIA NO 1º OFICIO DE NOTAS E REGISTRO DE MAVEIS DE MARABA/PA E NO ÚNICO OFICIO DE ITUPIRANGA</t>
  </si>
  <si>
    <t>Z81QPE</t>
  </si>
  <si>
    <t>ACOMPANHAMENTO INICIAL DOS SERVICOS DE ENGENHARIA DO FORUM DE ORIXIMINA/PA</t>
  </si>
  <si>
    <t>RICARDO FERREIRA NUNES</t>
  </si>
  <si>
    <t>PARTICIPAR DO XLIX COPEDEM, EM FLORIANOPOLIS/SC</t>
  </si>
  <si>
    <t>OP2UGN</t>
  </si>
  <si>
    <t>BELEM/FLORIANOPOLIS/BELEM</t>
  </si>
  <si>
    <t>WEKZGM</t>
  </si>
  <si>
    <t>RUBILENE SILVA ROSÁRIO</t>
  </si>
  <si>
    <t xml:space="preserve">JUIZA AUXILIAR </t>
  </si>
  <si>
    <t>PARTICIPAR NO 82º ENCOGE- FOZ DO IGUACU</t>
  </si>
  <si>
    <t>MRTBFA</t>
  </si>
  <si>
    <t>BELEM/FOZ DO IGUACU</t>
  </si>
  <si>
    <t>VJS6RC</t>
  </si>
  <si>
    <t>FOZ DO IGUACU / BELEM</t>
  </si>
  <si>
    <t>MARIA DE NAZARE SAAVEDRA GUIMARAES</t>
  </si>
  <si>
    <t>MRTRHR</t>
  </si>
  <si>
    <t>BELEM / FOZ DO IGUACU</t>
  </si>
  <si>
    <t>RM5YKW</t>
  </si>
  <si>
    <t>FOZ DO IGUACU/BELEM</t>
  </si>
  <si>
    <t>SECRETARIA DE ENGENHARIA, ARQUITETURA E MANUTENCAO</t>
  </si>
  <si>
    <t>FISCALIZAR OBRA DE CONSTRUCAO DE VITORIA DE XINGU</t>
  </si>
  <si>
    <t>S9TWGL</t>
  </si>
  <si>
    <t>BELEM / ALTAMIRA / BELEM</t>
  </si>
  <si>
    <t>REALIZAR A SEGURANCA DO PRESIDENTE, DURANTE O ENCONTRO DE GESTAO PARTICIPATIVA</t>
  </si>
  <si>
    <t>OB3HQI</t>
  </si>
  <si>
    <t>PARTICIPAR DA 2ª REUNIAO PREPARATORIA PARA O XIII ENCONTRO NACIONAL DO PODER JUDICIARIO</t>
  </si>
  <si>
    <t>AANQXR</t>
  </si>
  <si>
    <t xml:space="preserve">BELEM / BRASILIA </t>
  </si>
  <si>
    <t>DEPARTAMENTO DE PLANEJAMENTO</t>
  </si>
  <si>
    <t>GQIZ4U</t>
  </si>
  <si>
    <t>PAULO ROBERTO MARTINS CUNHA</t>
  </si>
  <si>
    <t>PARTICIPAR DO EVENTO DE RELEVANCIA NACIONAL PARA JUDICIARIO - CONIP</t>
  </si>
  <si>
    <t>AUPAYB</t>
  </si>
  <si>
    <t>SDKWZK</t>
  </si>
  <si>
    <t>JGDTMY</t>
  </si>
  <si>
    <t>JUIZA AUXILIAR</t>
  </si>
  <si>
    <t>RNQERV</t>
  </si>
  <si>
    <t>CORREGEDORA DO INTERIOR</t>
  </si>
  <si>
    <t>LEONARDO DE FARIAS DUARTE</t>
  </si>
  <si>
    <t>CARLOS DORIA SANTOS</t>
  </si>
  <si>
    <t>ENCONTRO INSTITUCIONAL DA PRESIDENCIA</t>
  </si>
  <si>
    <t>ILS96B</t>
  </si>
  <si>
    <t>ACOMPANHAMENTO DOS SERVICOS DE MANUTENCAO, CONFORME PA-MEM-19/18244</t>
  </si>
  <si>
    <t>02RWX5</t>
  </si>
  <si>
    <t>ALTAMIRA / BELEM</t>
  </si>
  <si>
    <t>WZFTFD</t>
  </si>
  <si>
    <t>NH98NI</t>
  </si>
  <si>
    <t>WZEAUH</t>
  </si>
  <si>
    <t>HWSW8K</t>
  </si>
  <si>
    <t xml:space="preserve">ASSESSOR TECNICO </t>
  </si>
  <si>
    <t>ACOMPANHAR SERVICOS DE INSTALACAO DA PLATA FORMA DE PERCUSO VERTICAL NO FORUM DE OBIDOS</t>
  </si>
  <si>
    <t>YEVNKM</t>
  </si>
  <si>
    <t>JUIZA AUXILIAR DA CORREGEDORIA</t>
  </si>
  <si>
    <t>PARTICIPAR DO I FORUM NACIONAL DAS CORREGEDORIAS - FONACOR</t>
  </si>
  <si>
    <t>TXOFPM</t>
  </si>
  <si>
    <t>BPYUMK</t>
  </si>
  <si>
    <t>XHMJQZ</t>
  </si>
  <si>
    <t>LNF2JD</t>
  </si>
  <si>
    <t>P ARTICIPAR DA XIII REUNIAO PERIODICA DA CAMARA NACAIONAL E GESTORES DE PRECATORIOS DOS TRIBUNAIS DE JUSTICA</t>
  </si>
  <si>
    <t>AFIB5Y</t>
  </si>
  <si>
    <t>THIAGO LUIS DA SILVA GATO</t>
  </si>
  <si>
    <t>COORDENADOR DE PRECATORIOS</t>
  </si>
  <si>
    <t>PARTICIPAR DA XIII REUNIAO PERIODICA DA CAMARA NACIONAL DE GESTORES DE PRECATORIOS DO TJ</t>
  </si>
  <si>
    <t>DK43FZ</t>
  </si>
  <si>
    <t>MOKGAW</t>
  </si>
  <si>
    <t>SILVIA MARA BENTES DE SOUZA COSTA</t>
  </si>
  <si>
    <t>JUIZA DE DIREITO</t>
  </si>
  <si>
    <t>ZRPM4U</t>
  </si>
  <si>
    <t>VOCGMN</t>
  </si>
  <si>
    <t>RECEBIMENTO DOS SERVIÇOS DE ENGENHARIA NO FORUM, CONFORME PA-MEM-19/15429</t>
  </si>
  <si>
    <t>02SE77</t>
  </si>
  <si>
    <t>BELEM / ITAITUBA</t>
  </si>
  <si>
    <t>02SE78</t>
  </si>
  <si>
    <t>ITAITUBA/BELEM</t>
  </si>
  <si>
    <t>RECEBIMENTO DOS SERVIÇOS DE MANUTENÇAO, CONFORME SIGA DOC PA-MEM19/25019 -5 VIA</t>
  </si>
  <si>
    <t>ECTSVP</t>
  </si>
  <si>
    <t>BELEM / CARAJAS / BELEM</t>
  </si>
  <si>
    <t>VISITA TECNICA AO FORRUM DE ORIXIMINA/PA</t>
  </si>
  <si>
    <t>OIZ39S</t>
  </si>
  <si>
    <t>BELEM / SANTAREM</t>
  </si>
  <si>
    <t>N8BKSB</t>
  </si>
  <si>
    <t>SANTAREM / BELEM</t>
  </si>
  <si>
    <t>PARTICIPACAO NO 82º ENCONTRO NACIONAL DO COLEGIO PERMANENTE DE CORREGEDORES DOS TRIBUNAIS DE JUSTICA - ENCOJE</t>
  </si>
  <si>
    <t>FCOXMV</t>
  </si>
  <si>
    <t>KSQ6SR</t>
  </si>
  <si>
    <t>PATRICIA DE OLIVEIRA SA MOREIRA</t>
  </si>
  <si>
    <t>UJVYJB</t>
  </si>
  <si>
    <t>DHNM6C</t>
  </si>
  <si>
    <t>FOZ DO IGUACU/ BELEM</t>
  </si>
  <si>
    <t>PARTICIPAR DO PROJETO EM FRENTE BRASIL</t>
  </si>
  <si>
    <t>MWCOTS</t>
  </si>
  <si>
    <t>DJ4U7M</t>
  </si>
  <si>
    <t>FERNANDO DE ASSIS ALVES</t>
  </si>
  <si>
    <t>PEDAGOGO - ENFAM</t>
  </si>
  <si>
    <t>P9QTNL</t>
  </si>
  <si>
    <t>RIO DE JANEIRO/BELEM</t>
  </si>
  <si>
    <t>WJYQ9C</t>
  </si>
  <si>
    <t>ACOMPANHAMENTO DOS SERVICOS DE ENGENHARIA EXECUTADOS NO FORUM DE ORIXIMINA/PA</t>
  </si>
  <si>
    <t>DK19QM</t>
  </si>
  <si>
    <t>REUNIAO INSTITUCIONAL</t>
  </si>
  <si>
    <t>PQ143X</t>
  </si>
  <si>
    <t>BELEM / RIO DE JANEIRO / BELEM</t>
  </si>
  <si>
    <t>TGTNTY</t>
  </si>
  <si>
    <t>RECEBIMENTO DOS SERVIÇOS DE INFRAESTRUTURA DE REDES DA OBRA DO NOVO FORUM DE VITORIA DO XINGU</t>
  </si>
  <si>
    <t>SHUW5A</t>
  </si>
  <si>
    <t>CLAUDIA SADECK BURLAMAQUI</t>
  </si>
  <si>
    <t xml:space="preserve">SECRETARIA DE ENGENHARIA </t>
  </si>
  <si>
    <t>PARTICIPAR DO I ENCONTRO NACIONAL DE ACESSIBILIDADE E INCLUSAO, PROMOVIDO PELO SUPERIOR TRIBUNAL DE JUSTICA- DIAS 19 E 20/09/19</t>
  </si>
  <si>
    <t>DIZBSS</t>
  </si>
  <si>
    <t>GNUUBY</t>
  </si>
  <si>
    <t>ZI8EWI</t>
  </si>
  <si>
    <t>LPNPRJ</t>
  </si>
  <si>
    <t>NEWTON RICARDO LIMA DE OLIVEIRA</t>
  </si>
  <si>
    <t>COBERTURA FOTOGRAFICA DO ENCONTRO DE GESTAO PARTICIPATIVA</t>
  </si>
  <si>
    <t>SEJVJM</t>
  </si>
  <si>
    <t>GMVR4Q</t>
  </si>
  <si>
    <t>ASSESSOR DO DEPARTAMENTO DE GESTÃO E ESTATÍSTICA</t>
  </si>
  <si>
    <t>PK9Z4H</t>
  </si>
  <si>
    <t>KMIWJB</t>
  </si>
  <si>
    <t>LORENA MAGALHAES FREIRE DA SILVA</t>
  </si>
  <si>
    <t>IFN64T</t>
  </si>
  <si>
    <t>COORDENADOR DO DEPARTAMENTO DE GESTÃO E ESTATÍSTICA</t>
  </si>
  <si>
    <t>PKRLXX</t>
  </si>
  <si>
    <t>DIRETOR DO DEPARTAMENTO DE GESTÃO E ESTATÍSTICA</t>
  </si>
  <si>
    <t>FDR8QM</t>
  </si>
  <si>
    <t>ERISEVELTON SILVA MAIA</t>
  </si>
  <si>
    <t>PEDAGOGO - SEDF</t>
  </si>
  <si>
    <t>FFOCQM</t>
  </si>
  <si>
    <t>PAULO MARCELO DE ARAUJO HILDEBRANDO</t>
  </si>
  <si>
    <t>RECEBIMENTO DOS SERVIÇOS DE MANUTENCAO, CONFORME PA-MEM-19/25019</t>
  </si>
  <si>
    <t>YHUEHD</t>
  </si>
  <si>
    <t>MAURO CAMPEBELL MARQUES</t>
  </si>
  <si>
    <t>MINISTRO DO STF</t>
  </si>
  <si>
    <t>LKGOZL</t>
  </si>
  <si>
    <t xml:space="preserve">BRASILIA / BELEM / BRASILIA </t>
  </si>
  <si>
    <t>LUCIA CLARA GIL DE BRITO CAMPBELL MARQUES</t>
  </si>
  <si>
    <t>COLABORADORA</t>
  </si>
  <si>
    <t>JXUUJ</t>
  </si>
  <si>
    <t>SERVIDORA DA COORDENADORIA DE GESTAO ESTRATEGICA</t>
  </si>
  <si>
    <t>RJ2KMN</t>
  </si>
  <si>
    <t>LJZ8TN</t>
  </si>
  <si>
    <t>Y84G6B</t>
  </si>
  <si>
    <t>PHK6TD</t>
  </si>
  <si>
    <t>AVANI LEÃO DE ARAÚJO RODRIGUES</t>
  </si>
  <si>
    <t>ASSESSORA DA PRESIDENCIA</t>
  </si>
  <si>
    <t>DDDK5Z</t>
  </si>
  <si>
    <t>AJUDANTE DE ORDENS DA PRESIDENCIA</t>
  </si>
  <si>
    <t>REND4J</t>
  </si>
  <si>
    <t>REQUISITADO - SEA</t>
  </si>
  <si>
    <t>FISCALIZACAO DE SERVICOS DE GARANTIA DE OBRA DO FORUM DE RIO MARIA</t>
  </si>
  <si>
    <t>WK7R3X</t>
  </si>
  <si>
    <t>DIEGO BAPTISTA LEITAO</t>
  </si>
  <si>
    <t>SECRETARIO DE INFORMATICA</t>
  </si>
  <si>
    <t>EM6NKB</t>
  </si>
  <si>
    <t>LHCTRD</t>
  </si>
  <si>
    <t>PARTICIPAR DA ASSEMBLEIA GERAL DA CAMARA NACIONAL DE GESTORES DE PRECATORIO</t>
  </si>
  <si>
    <t>RECEB3ER SERVICOS DE ENGENHARIA NO FORUM DE JACAREACANGA/PA</t>
  </si>
  <si>
    <t>LUCIANA SÁ FERNANDES</t>
  </si>
  <si>
    <t xml:space="preserve">REALIZAR PALESTRA E RECEBER MEDALHA DE MERITO JUDICIARIO </t>
  </si>
  <si>
    <t>ACOMPANHAR O EXMO MINISTRO MAURO CAMPBELL DURANTE CERIMONIA DE OUTORGA DE MEDALHA DE MERITO JUDICIARIO, CONFORME MEM-2019/34317</t>
  </si>
  <si>
    <t>MINISTRAR O CURSO DE FORMAÇÃO DE FORMADORES - NIVEL 1 , MÓDULOS 1 E 3</t>
  </si>
  <si>
    <t>MINISTRAR O CURSO DE FORMAÇÃO DE FORMADORES- NIVEL 1 E 3- BELEM 02 A 06/09/19</t>
  </si>
  <si>
    <t>2891-A</t>
  </si>
  <si>
    <t>ANALISTA JUDICIÁRIO</t>
  </si>
  <si>
    <t>VKQIWK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</si>
</sst>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4" borderId="2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44" fontId="7" fillId="4" borderId="2" xfId="1" applyFont="1" applyFill="1" applyBorder="1" applyAlignment="1">
      <alignment horizontal="center"/>
    </xf>
    <xf numFmtId="44" fontId="7" fillId="4" borderId="6" xfId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/>
    </xf>
    <xf numFmtId="164" fontId="7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/>
    </xf>
    <xf numFmtId="44" fontId="7" fillId="4" borderId="6" xfId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44" fontId="8" fillId="4" borderId="2" xfId="1" applyFont="1" applyFill="1" applyBorder="1" applyAlignment="1">
      <alignment horizontal="center"/>
    </xf>
    <xf numFmtId="44" fontId="8" fillId="4" borderId="6" xfId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4" borderId="2" xfId="0" quotePrefix="1" applyNumberFormat="1" applyFont="1" applyFill="1" applyBorder="1" applyAlignment="1">
      <alignment horizontal="center" vertical="center"/>
    </xf>
    <xf numFmtId="44" fontId="11" fillId="4" borderId="2" xfId="1" applyFont="1" applyFill="1" applyBorder="1" applyAlignment="1">
      <alignment horizontal="center" vertical="center"/>
    </xf>
    <xf numFmtId="44" fontId="11" fillId="4" borderId="6" xfId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/>
    </xf>
    <xf numFmtId="16" fontId="9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44" fontId="9" fillId="4" borderId="2" xfId="1" applyFont="1" applyFill="1" applyBorder="1" applyAlignment="1">
      <alignment horizontal="center"/>
    </xf>
    <xf numFmtId="44" fontId="9" fillId="4" borderId="6" xfId="1" applyFont="1" applyFill="1" applyBorder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justify"/>
    </xf>
    <xf numFmtId="44" fontId="13" fillId="4" borderId="2" xfId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wrapText="1"/>
    </xf>
    <xf numFmtId="164" fontId="9" fillId="4" borderId="2" xfId="0" quotePrefix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164" fontId="7" fillId="4" borderId="2" xfId="0" quotePrefix="1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44" fontId="7" fillId="4" borderId="7" xfId="1" applyFont="1" applyFill="1" applyBorder="1" applyAlignment="1">
      <alignment horizontal="center"/>
    </xf>
    <xf numFmtId="44" fontId="9" fillId="4" borderId="7" xfId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44" fontId="10" fillId="4" borderId="2" xfId="1" applyFont="1" applyFill="1" applyBorder="1" applyAlignment="1">
      <alignment horizontal="center"/>
    </xf>
    <xf numFmtId="44" fontId="10" fillId="4" borderId="7" xfId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0" xfId="0" applyFill="1"/>
    <xf numFmtId="44" fontId="3" fillId="4" borderId="0" xfId="1" applyFont="1" applyFill="1" applyAlignment="1">
      <alignment horizontal="center" vertical="center"/>
    </xf>
    <xf numFmtId="44" fontId="3" fillId="4" borderId="0" xfId="1" applyFont="1" applyFill="1" applyAlignment="1">
      <alignment vertical="justify"/>
    </xf>
    <xf numFmtId="44" fontId="3" fillId="4" borderId="0" xfId="1" applyFont="1" applyFill="1" applyAlignment="1">
      <alignment vertical="center"/>
    </xf>
    <xf numFmtId="44" fontId="11" fillId="4" borderId="2" xfId="1" quotePrefix="1" applyFont="1" applyFill="1" applyBorder="1" applyAlignment="1">
      <alignment horizontal="center" vertical="center"/>
    </xf>
    <xf numFmtId="44" fontId="14" fillId="4" borderId="2" xfId="1" applyFont="1" applyFill="1" applyBorder="1" applyAlignment="1">
      <alignment horizontal="center" vertical="center"/>
    </xf>
    <xf numFmtId="44" fontId="14" fillId="4" borderId="2" xfId="1" quotePrefix="1" applyFont="1" applyFill="1" applyBorder="1" applyAlignment="1">
      <alignment horizontal="center" vertical="center"/>
    </xf>
    <xf numFmtId="44" fontId="14" fillId="4" borderId="3" xfId="1" applyFont="1" applyFill="1" applyBorder="1" applyAlignment="1">
      <alignment horizontal="center" vertical="center"/>
    </xf>
    <xf numFmtId="44" fontId="0" fillId="4" borderId="0" xfId="1" applyFont="1" applyFill="1"/>
    <xf numFmtId="44" fontId="11" fillId="4" borderId="2" xfId="1" applyFont="1" applyFill="1" applyBorder="1" applyAlignment="1">
      <alignment horizontal="left"/>
    </xf>
    <xf numFmtId="44" fontId="11" fillId="4" borderId="2" xfId="1" applyFont="1" applyFill="1" applyBorder="1" applyAlignment="1">
      <alignment horizontal="center"/>
    </xf>
    <xf numFmtId="44" fontId="11" fillId="4" borderId="5" xfId="1" quotePrefix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2" xfId="0" quotePrefix="1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6" fontId="10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justify"/>
    </xf>
    <xf numFmtId="164" fontId="10" fillId="4" borderId="2" xfId="0" quotePrefix="1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0" fontId="8" fillId="4" borderId="5" xfId="0" quotePrefix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0" fillId="4" borderId="0" xfId="0" applyNumberFormat="1" applyFont="1" applyFill="1" applyAlignment="1">
      <alignment horizontal="center" vertical="center"/>
    </xf>
    <xf numFmtId="16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44" fontId="17" fillId="5" borderId="2" xfId="1" applyFont="1" applyFill="1" applyBorder="1"/>
    <xf numFmtId="44" fontId="2" fillId="4" borderId="0" xfId="1" applyFont="1" applyFill="1" applyAlignment="1">
      <alignment vertical="justify"/>
    </xf>
    <xf numFmtId="0" fontId="0" fillId="0" borderId="0" xfId="0" applyFont="1"/>
    <xf numFmtId="44" fontId="2" fillId="4" borderId="1" xfId="1" applyFont="1" applyFill="1" applyBorder="1" applyAlignment="1">
      <alignment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18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18" fillId="0" borderId="0" xfId="0" applyFont="1" applyAlignment="1">
      <alignment horizontal="center" vertical="center"/>
    </xf>
    <xf numFmtId="14" fontId="8" fillId="4" borderId="5" xfId="0" quotePrefix="1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1100475</xdr:colOff>
      <xdr:row>0</xdr:row>
      <xdr:rowOff>1</xdr:rowOff>
    </xdr:from>
    <xdr:to>
      <xdr:col>5</xdr:col>
      <xdr:colOff>1690689</xdr:colOff>
      <xdr:row>3</xdr:row>
      <xdr:rowOff>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80381" y="1"/>
          <a:ext cx="590214" cy="58340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SAGENS%20A&#201;REAS/SALDO2%20-%20VALEVERDE%20-%201&#186;%20TERMO%20ADITIVO%20-%2025JUL15%20A%2024JUL16%20-%202&#186;%20TERMO%20ADITIVO%20-%2025JUL16%20A%2024JUL17%20-%203&#186;%20TERMO%20ADITIVO%20-%2025JUL17%20A%2024JUL18%20-%204&#186;%20TERMO%20ADITIVO%20-%2025JUL18%20A%2024JUL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o berardo"/>
      <sheetName val="1º GRAU ( 20% - 500.000,00 )"/>
      <sheetName val="2º GRAU "/>
      <sheetName val="APOIO ( 70% - 1.750.000,00 )"/>
      <sheetName val="APOIO ANTIGO"/>
    </sheetNames>
    <sheetDataSet>
      <sheetData sheetId="0"/>
      <sheetData sheetId="1"/>
      <sheetData sheetId="2">
        <row r="361">
          <cell r="O361">
            <v>1336.99</v>
          </cell>
        </row>
        <row r="362">
          <cell r="O362">
            <v>2223.81</v>
          </cell>
        </row>
        <row r="363">
          <cell r="O363">
            <v>2293.81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08"/>
  <sheetViews>
    <sheetView tabSelected="1" zoomScale="57" zoomScaleNormal="57" workbookViewId="0">
      <selection activeCell="G29" sqref="G29"/>
    </sheetView>
  </sheetViews>
  <sheetFormatPr defaultRowHeight="15" x14ac:dyDescent="0.25"/>
  <cols>
    <col min="1" max="1" width="22" bestFit="1" customWidth="1"/>
    <col min="2" max="2" width="12.85546875" customWidth="1"/>
    <col min="3" max="3" width="19.42578125" customWidth="1"/>
    <col min="4" max="4" width="57.7109375" customWidth="1"/>
    <col min="5" max="5" width="48.28515625" customWidth="1"/>
    <col min="6" max="6" width="82.7109375" style="11" customWidth="1"/>
    <col min="7" max="7" width="14.7109375" customWidth="1"/>
    <col min="8" max="8" width="44.42578125" customWidth="1"/>
    <col min="9" max="9" width="15.28515625" customWidth="1"/>
    <col min="10" max="10" width="28.28515625" customWidth="1"/>
    <col min="11" max="11" width="29" style="73" customWidth="1"/>
  </cols>
  <sheetData>
    <row r="3" spans="1:11" ht="15.75" x14ac:dyDescent="0.25">
      <c r="A3" s="1"/>
      <c r="B3" s="1"/>
      <c r="C3" s="1"/>
      <c r="D3" s="2"/>
      <c r="E3" s="1"/>
      <c r="F3" s="3"/>
      <c r="G3" s="2"/>
      <c r="H3" s="2"/>
      <c r="I3" s="1"/>
      <c r="J3" s="1"/>
      <c r="K3" s="66"/>
    </row>
    <row r="4" spans="1:11" ht="15.75" x14ac:dyDescent="0.25">
      <c r="A4" s="9"/>
      <c r="B4" s="1"/>
      <c r="C4" s="1"/>
      <c r="D4" s="2"/>
      <c r="E4" s="108" t="s">
        <v>0</v>
      </c>
      <c r="F4" s="108"/>
      <c r="G4" s="108"/>
      <c r="H4" s="2"/>
      <c r="I4" s="1"/>
      <c r="J4" s="1"/>
      <c r="K4" s="67"/>
    </row>
    <row r="5" spans="1:11" ht="15.75" x14ac:dyDescent="0.25">
      <c r="A5" s="9"/>
      <c r="B5" s="10"/>
      <c r="C5" s="10"/>
      <c r="D5" s="4"/>
      <c r="E5" s="109" t="s">
        <v>1</v>
      </c>
      <c r="F5" s="109"/>
      <c r="G5" s="109"/>
      <c r="H5" s="4"/>
      <c r="I5" s="10"/>
      <c r="J5" s="10"/>
      <c r="K5" s="68"/>
    </row>
    <row r="6" spans="1:11" ht="15.75" x14ac:dyDescent="0.25">
      <c r="A6" s="9"/>
      <c r="B6" s="10"/>
      <c r="C6" s="10"/>
      <c r="D6" s="4"/>
      <c r="E6" s="109" t="s">
        <v>2</v>
      </c>
      <c r="F6" s="109"/>
      <c r="G6" s="109"/>
      <c r="H6" s="4"/>
      <c r="I6" s="10"/>
      <c r="J6" s="10"/>
      <c r="K6" s="68"/>
    </row>
    <row r="7" spans="1:11" ht="15.75" x14ac:dyDescent="0.25">
      <c r="A7" s="9"/>
      <c r="B7" s="10"/>
      <c r="C7" s="10"/>
      <c r="D7" s="4"/>
      <c r="E7" s="109" t="s">
        <v>3</v>
      </c>
      <c r="F7" s="109"/>
      <c r="G7" s="109"/>
      <c r="H7" s="4"/>
      <c r="I7" s="10"/>
      <c r="J7" s="10"/>
      <c r="K7" s="68"/>
    </row>
    <row r="8" spans="1:11" s="97" customFormat="1" x14ac:dyDescent="0.25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96"/>
    </row>
    <row r="9" spans="1:11" s="97" customFormat="1" x14ac:dyDescent="0.25">
      <c r="A9" s="105" t="s">
        <v>5</v>
      </c>
      <c r="B9" s="105"/>
      <c r="C9" s="105"/>
      <c r="D9" s="105"/>
      <c r="E9" s="105"/>
      <c r="F9" s="105"/>
      <c r="G9" s="105"/>
      <c r="H9" s="105"/>
      <c r="I9" s="105"/>
      <c r="J9" s="105"/>
      <c r="K9" s="96"/>
    </row>
    <row r="10" spans="1:11" s="97" customFormat="1" x14ac:dyDescent="0.25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96"/>
    </row>
    <row r="11" spans="1:11" s="97" customFormat="1" x14ac:dyDescent="0.25">
      <c r="A11" s="105" t="s">
        <v>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96"/>
    </row>
    <row r="12" spans="1:11" s="97" customFormat="1" x14ac:dyDescent="0.25">
      <c r="A12" s="105" t="s">
        <v>57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96"/>
    </row>
    <row r="13" spans="1:11" s="97" customFormat="1" x14ac:dyDescent="0.25">
      <c r="A13" s="106" t="s">
        <v>56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98"/>
    </row>
    <row r="14" spans="1:11" x14ac:dyDescent="0.25">
      <c r="A14" s="107" t="s">
        <v>55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5.75" x14ac:dyDescent="0.25">
      <c r="A16" s="7" t="s">
        <v>8</v>
      </c>
      <c r="B16" s="6" t="s">
        <v>9</v>
      </c>
      <c r="C16" s="7" t="s">
        <v>10</v>
      </c>
      <c r="D16" s="7" t="s">
        <v>11</v>
      </c>
      <c r="E16" s="7" t="s">
        <v>12</v>
      </c>
      <c r="F16" s="5" t="s">
        <v>13</v>
      </c>
      <c r="G16" s="7" t="s">
        <v>14</v>
      </c>
      <c r="H16" s="7" t="s">
        <v>15</v>
      </c>
      <c r="I16" s="7" t="s">
        <v>16</v>
      </c>
      <c r="J16" s="7" t="s">
        <v>17</v>
      </c>
      <c r="K16" s="7" t="s">
        <v>18</v>
      </c>
    </row>
    <row r="17" spans="1:11" x14ac:dyDescent="0.25">
      <c r="A17" s="103" t="s">
        <v>19</v>
      </c>
      <c r="B17" s="27">
        <v>2746</v>
      </c>
      <c r="C17" s="28">
        <v>43679</v>
      </c>
      <c r="D17" s="27" t="s">
        <v>58</v>
      </c>
      <c r="E17" s="27" t="s">
        <v>20</v>
      </c>
      <c r="F17" s="14" t="s">
        <v>59</v>
      </c>
      <c r="G17" s="27" t="s">
        <v>60</v>
      </c>
      <c r="H17" s="27" t="s">
        <v>30</v>
      </c>
      <c r="I17" s="28">
        <v>43695</v>
      </c>
      <c r="J17" s="28">
        <v>43701</v>
      </c>
      <c r="K17" s="37">
        <v>1232.33</v>
      </c>
    </row>
    <row r="18" spans="1:11" ht="28.5" x14ac:dyDescent="0.25">
      <c r="A18" s="104"/>
      <c r="B18" s="77">
        <v>2752</v>
      </c>
      <c r="C18" s="78">
        <v>43679</v>
      </c>
      <c r="D18" s="77" t="s">
        <v>61</v>
      </c>
      <c r="E18" s="77" t="s">
        <v>21</v>
      </c>
      <c r="F18" s="21" t="s">
        <v>62</v>
      </c>
      <c r="G18" s="77" t="s">
        <v>63</v>
      </c>
      <c r="H18" s="77" t="s">
        <v>64</v>
      </c>
      <c r="I18" s="78">
        <v>43688</v>
      </c>
      <c r="J18" s="78">
        <v>43690</v>
      </c>
      <c r="K18" s="37">
        <v>1101.43</v>
      </c>
    </row>
    <row r="19" spans="1:11" ht="29.25" x14ac:dyDescent="0.25">
      <c r="A19" s="104"/>
      <c r="B19" s="27">
        <v>2759</v>
      </c>
      <c r="C19" s="28">
        <v>43679</v>
      </c>
      <c r="D19" s="27" t="s">
        <v>65</v>
      </c>
      <c r="E19" s="27" t="s">
        <v>21</v>
      </c>
      <c r="F19" s="14" t="s">
        <v>66</v>
      </c>
      <c r="G19" s="27" t="s">
        <v>67</v>
      </c>
      <c r="H19" s="27" t="s">
        <v>22</v>
      </c>
      <c r="I19" s="28">
        <v>43685</v>
      </c>
      <c r="J19" s="28">
        <v>43687</v>
      </c>
      <c r="K19" s="37">
        <v>1480.93</v>
      </c>
    </row>
    <row r="20" spans="1:11" x14ac:dyDescent="0.25">
      <c r="A20" s="104"/>
      <c r="B20" s="27">
        <v>2761</v>
      </c>
      <c r="C20" s="28">
        <v>43682</v>
      </c>
      <c r="D20" s="27" t="s">
        <v>68</v>
      </c>
      <c r="E20" s="27" t="s">
        <v>69</v>
      </c>
      <c r="F20" s="14" t="s">
        <v>70</v>
      </c>
      <c r="G20" s="27" t="s">
        <v>71</v>
      </c>
      <c r="H20" s="27" t="s">
        <v>72</v>
      </c>
      <c r="I20" s="28">
        <v>43726</v>
      </c>
      <c r="J20" s="28">
        <v>43729</v>
      </c>
      <c r="K20" s="37">
        <v>570.71</v>
      </c>
    </row>
    <row r="21" spans="1:11" x14ac:dyDescent="0.25">
      <c r="A21" s="104"/>
      <c r="B21" s="27">
        <v>2762</v>
      </c>
      <c r="C21" s="28">
        <v>43621</v>
      </c>
      <c r="D21" s="27" t="s">
        <v>73</v>
      </c>
      <c r="E21" s="27" t="s">
        <v>21</v>
      </c>
      <c r="F21" s="14" t="s">
        <v>70</v>
      </c>
      <c r="G21" s="27" t="s">
        <v>71</v>
      </c>
      <c r="H21" s="27" t="s">
        <v>72</v>
      </c>
      <c r="I21" s="28">
        <v>43726</v>
      </c>
      <c r="J21" s="28">
        <v>43729</v>
      </c>
      <c r="K21" s="37">
        <v>530.71</v>
      </c>
    </row>
    <row r="22" spans="1:11" ht="42.75" x14ac:dyDescent="0.25">
      <c r="A22" s="104"/>
      <c r="B22" s="77">
        <v>2764</v>
      </c>
      <c r="C22" s="78">
        <v>43682</v>
      </c>
      <c r="D22" s="77" t="s">
        <v>74</v>
      </c>
      <c r="E22" s="77" t="s">
        <v>20</v>
      </c>
      <c r="F22" s="21" t="s">
        <v>29</v>
      </c>
      <c r="G22" s="77" t="s">
        <v>75</v>
      </c>
      <c r="H22" s="77" t="s">
        <v>30</v>
      </c>
      <c r="I22" s="78">
        <v>43730</v>
      </c>
      <c r="J22" s="78">
        <v>43736</v>
      </c>
      <c r="K22" s="37">
        <v>763.73</v>
      </c>
    </row>
    <row r="23" spans="1:11" ht="42.75" x14ac:dyDescent="0.25">
      <c r="A23" s="104"/>
      <c r="B23" s="77">
        <v>2765</v>
      </c>
      <c r="C23" s="78">
        <v>43682</v>
      </c>
      <c r="D23" s="77" t="s">
        <v>76</v>
      </c>
      <c r="E23" s="77" t="s">
        <v>20</v>
      </c>
      <c r="F23" s="21" t="s">
        <v>29</v>
      </c>
      <c r="G23" s="77" t="s">
        <v>77</v>
      </c>
      <c r="H23" s="77" t="s">
        <v>30</v>
      </c>
      <c r="I23" s="78">
        <v>43730</v>
      </c>
      <c r="J23" s="78">
        <v>43736</v>
      </c>
      <c r="K23" s="37">
        <v>763.73</v>
      </c>
    </row>
    <row r="24" spans="1:11" x14ac:dyDescent="0.25">
      <c r="A24" s="104"/>
      <c r="B24" s="27">
        <v>2766</v>
      </c>
      <c r="C24" s="28">
        <v>43682</v>
      </c>
      <c r="D24" s="27" t="s">
        <v>78</v>
      </c>
      <c r="E24" s="27" t="s">
        <v>21</v>
      </c>
      <c r="F24" s="14" t="s">
        <v>79</v>
      </c>
      <c r="G24" s="27" t="s">
        <v>80</v>
      </c>
      <c r="H24" s="27" t="s">
        <v>43</v>
      </c>
      <c r="I24" s="28">
        <v>43684</v>
      </c>
      <c r="J24" s="28">
        <v>43686</v>
      </c>
      <c r="K24" s="37">
        <v>3361.35</v>
      </c>
    </row>
    <row r="25" spans="1:11" ht="29.25" x14ac:dyDescent="0.25">
      <c r="A25" s="104"/>
      <c r="B25" s="27">
        <v>2767</v>
      </c>
      <c r="C25" s="28">
        <v>43683</v>
      </c>
      <c r="D25" s="27" t="s">
        <v>81</v>
      </c>
      <c r="E25" s="27" t="s">
        <v>82</v>
      </c>
      <c r="F25" s="14" t="s">
        <v>83</v>
      </c>
      <c r="G25" s="27" t="s">
        <v>84</v>
      </c>
      <c r="H25" s="27" t="s">
        <v>85</v>
      </c>
      <c r="I25" s="28">
        <v>43717</v>
      </c>
      <c r="J25" s="28">
        <v>43721</v>
      </c>
      <c r="K25" s="37">
        <v>446.85</v>
      </c>
    </row>
    <row r="26" spans="1:11" x14ac:dyDescent="0.25">
      <c r="A26" s="104"/>
      <c r="B26" s="27">
        <v>2771</v>
      </c>
      <c r="C26" s="28">
        <v>43684</v>
      </c>
      <c r="D26" s="27" t="s">
        <v>86</v>
      </c>
      <c r="E26" s="27" t="s">
        <v>21</v>
      </c>
      <c r="F26" s="14" t="s">
        <v>87</v>
      </c>
      <c r="G26" s="77" t="s">
        <v>88</v>
      </c>
      <c r="H26" s="77" t="s">
        <v>89</v>
      </c>
      <c r="I26" s="79" t="s">
        <v>32</v>
      </c>
      <c r="J26" s="78">
        <v>43691</v>
      </c>
      <c r="K26" s="37">
        <v>431.36</v>
      </c>
    </row>
    <row r="27" spans="1:11" x14ac:dyDescent="0.25">
      <c r="A27" s="104"/>
      <c r="B27" s="27">
        <v>2786</v>
      </c>
      <c r="C27" s="28">
        <v>43690</v>
      </c>
      <c r="D27" s="27" t="s">
        <v>90</v>
      </c>
      <c r="E27" s="27" t="s">
        <v>21</v>
      </c>
      <c r="F27" s="14" t="s">
        <v>91</v>
      </c>
      <c r="G27" s="27" t="s">
        <v>92</v>
      </c>
      <c r="H27" s="27" t="s">
        <v>27</v>
      </c>
      <c r="I27" s="28">
        <v>43731</v>
      </c>
      <c r="J27" s="28">
        <v>43733</v>
      </c>
      <c r="K27" s="37">
        <v>878.13</v>
      </c>
    </row>
    <row r="28" spans="1:11" ht="28.5" x14ac:dyDescent="0.25">
      <c r="A28" s="104"/>
      <c r="B28" s="77">
        <v>2805</v>
      </c>
      <c r="C28" s="78">
        <v>43691</v>
      </c>
      <c r="D28" s="77" t="s">
        <v>93</v>
      </c>
      <c r="E28" s="77" t="s">
        <v>20</v>
      </c>
      <c r="F28" s="21" t="s">
        <v>83</v>
      </c>
      <c r="G28" s="77" t="s">
        <v>94</v>
      </c>
      <c r="H28" s="77" t="s">
        <v>95</v>
      </c>
      <c r="I28" s="78">
        <v>43717</v>
      </c>
      <c r="J28" s="79" t="s">
        <v>32</v>
      </c>
      <c r="K28" s="37">
        <v>424.8</v>
      </c>
    </row>
    <row r="29" spans="1:11" ht="43.5" x14ac:dyDescent="0.25">
      <c r="A29" s="104"/>
      <c r="B29" s="27">
        <v>2812</v>
      </c>
      <c r="C29" s="28">
        <v>43697</v>
      </c>
      <c r="D29" s="77" t="s">
        <v>96</v>
      </c>
      <c r="E29" s="77" t="s">
        <v>20</v>
      </c>
      <c r="F29" s="14" t="s">
        <v>29</v>
      </c>
      <c r="G29" s="27" t="s">
        <v>97</v>
      </c>
      <c r="H29" s="27" t="s">
        <v>98</v>
      </c>
      <c r="I29" s="28">
        <v>43731</v>
      </c>
      <c r="J29" s="28">
        <v>43736</v>
      </c>
      <c r="K29" s="37">
        <v>697.73</v>
      </c>
    </row>
    <row r="30" spans="1:11" x14ac:dyDescent="0.25">
      <c r="A30" s="104"/>
      <c r="B30" s="77">
        <v>2814</v>
      </c>
      <c r="C30" s="78">
        <v>43697</v>
      </c>
      <c r="D30" s="77" t="s">
        <v>99</v>
      </c>
      <c r="E30" s="77" t="s">
        <v>20</v>
      </c>
      <c r="F30" s="21" t="s">
        <v>100</v>
      </c>
      <c r="G30" s="77" t="s">
        <v>101</v>
      </c>
      <c r="H30" s="77" t="s">
        <v>27</v>
      </c>
      <c r="I30" s="78">
        <v>43698</v>
      </c>
      <c r="J30" s="78">
        <v>43700</v>
      </c>
      <c r="K30" s="37">
        <v>2681.03</v>
      </c>
    </row>
    <row r="31" spans="1:11" x14ac:dyDescent="0.25">
      <c r="A31" s="104"/>
      <c r="B31" s="77">
        <v>2815</v>
      </c>
      <c r="C31" s="78">
        <v>43697</v>
      </c>
      <c r="D31" s="77" t="s">
        <v>68</v>
      </c>
      <c r="E31" s="77" t="s">
        <v>102</v>
      </c>
      <c r="F31" s="42" t="s">
        <v>100</v>
      </c>
      <c r="G31" s="77" t="s">
        <v>103</v>
      </c>
      <c r="H31" s="77" t="s">
        <v>27</v>
      </c>
      <c r="I31" s="78">
        <v>43698</v>
      </c>
      <c r="J31" s="78">
        <v>43700</v>
      </c>
      <c r="K31" s="37">
        <v>2681.03</v>
      </c>
    </row>
    <row r="32" spans="1:11" x14ac:dyDescent="0.25">
      <c r="A32" s="104"/>
      <c r="B32" s="31">
        <v>2819</v>
      </c>
      <c r="C32" s="61">
        <v>43698</v>
      </c>
      <c r="D32" s="80" t="s">
        <v>104</v>
      </c>
      <c r="E32" s="81" t="s">
        <v>20</v>
      </c>
      <c r="F32" s="45" t="s">
        <v>105</v>
      </c>
      <c r="G32" s="31" t="s">
        <v>106</v>
      </c>
      <c r="H32" s="31" t="s">
        <v>107</v>
      </c>
      <c r="I32" s="61">
        <v>43730</v>
      </c>
      <c r="J32" s="61">
        <v>43736</v>
      </c>
      <c r="K32" s="37">
        <v>775.83</v>
      </c>
    </row>
    <row r="33" spans="1:11" x14ac:dyDescent="0.25">
      <c r="A33" s="104"/>
      <c r="B33" s="31">
        <v>2820</v>
      </c>
      <c r="C33" s="61">
        <v>43698</v>
      </c>
      <c r="D33" s="80" t="s">
        <v>108</v>
      </c>
      <c r="E33" s="81" t="s">
        <v>109</v>
      </c>
      <c r="F33" s="45" t="s">
        <v>110</v>
      </c>
      <c r="G33" s="31" t="s">
        <v>111</v>
      </c>
      <c r="H33" s="31" t="s">
        <v>64</v>
      </c>
      <c r="I33" s="61">
        <v>43705</v>
      </c>
      <c r="J33" s="61">
        <v>43708</v>
      </c>
      <c r="K33" s="37">
        <v>544.59</v>
      </c>
    </row>
    <row r="34" spans="1:11" x14ac:dyDescent="0.25">
      <c r="A34" s="104"/>
      <c r="B34" s="27">
        <v>2829</v>
      </c>
      <c r="C34" s="28">
        <v>43700</v>
      </c>
      <c r="D34" s="27" t="s">
        <v>112</v>
      </c>
      <c r="E34" s="27" t="s">
        <v>113</v>
      </c>
      <c r="F34" s="14" t="s">
        <v>114</v>
      </c>
      <c r="G34" s="27" t="s">
        <v>115</v>
      </c>
      <c r="H34" s="27" t="s">
        <v>95</v>
      </c>
      <c r="I34" s="28">
        <v>43701</v>
      </c>
      <c r="J34" s="28">
        <v>43701</v>
      </c>
      <c r="K34" s="37">
        <v>1097.19</v>
      </c>
    </row>
    <row r="35" spans="1:11" x14ac:dyDescent="0.25">
      <c r="A35" s="104"/>
      <c r="B35" s="27">
        <v>2829</v>
      </c>
      <c r="C35" s="28">
        <v>43700</v>
      </c>
      <c r="D35" s="27" t="s">
        <v>112</v>
      </c>
      <c r="E35" s="27" t="s">
        <v>113</v>
      </c>
      <c r="F35" s="14" t="s">
        <v>114</v>
      </c>
      <c r="G35" s="27" t="s">
        <v>116</v>
      </c>
      <c r="H35" s="27" t="s">
        <v>117</v>
      </c>
      <c r="I35" s="28">
        <v>43703</v>
      </c>
      <c r="J35" s="28">
        <v>43707</v>
      </c>
      <c r="K35" s="37">
        <v>1758.07</v>
      </c>
    </row>
    <row r="36" spans="1:11" x14ac:dyDescent="0.25">
      <c r="A36" s="104"/>
      <c r="B36" s="27">
        <v>2830</v>
      </c>
      <c r="C36" s="28">
        <v>43700</v>
      </c>
      <c r="D36" s="27" t="s">
        <v>25</v>
      </c>
      <c r="E36" s="27" t="s">
        <v>26</v>
      </c>
      <c r="F36" s="14" t="s">
        <v>114</v>
      </c>
      <c r="G36" s="27" t="s">
        <v>118</v>
      </c>
      <c r="H36" s="27" t="s">
        <v>117</v>
      </c>
      <c r="I36" s="28">
        <v>43703</v>
      </c>
      <c r="J36" s="28">
        <v>43707</v>
      </c>
      <c r="K36" s="37">
        <v>1758.07</v>
      </c>
    </row>
    <row r="37" spans="1:11" x14ac:dyDescent="0.25">
      <c r="A37" s="104"/>
      <c r="B37" s="27">
        <v>2834</v>
      </c>
      <c r="C37" s="28">
        <v>43699</v>
      </c>
      <c r="D37" s="27" t="s">
        <v>119</v>
      </c>
      <c r="E37" s="82" t="s">
        <v>120</v>
      </c>
      <c r="F37" s="45" t="s">
        <v>121</v>
      </c>
      <c r="G37" s="27" t="s">
        <v>122</v>
      </c>
      <c r="H37" s="27" t="s">
        <v>64</v>
      </c>
      <c r="I37" s="28">
        <v>43705</v>
      </c>
      <c r="J37" s="28">
        <v>43708</v>
      </c>
      <c r="K37" s="37">
        <v>632.83000000000004</v>
      </c>
    </row>
    <row r="38" spans="1:11" x14ac:dyDescent="0.25">
      <c r="A38" s="104"/>
      <c r="B38" s="27">
        <v>2847</v>
      </c>
      <c r="C38" s="28">
        <v>43705</v>
      </c>
      <c r="D38" s="27" t="s">
        <v>123</v>
      </c>
      <c r="E38" s="27" t="s">
        <v>21</v>
      </c>
      <c r="F38" s="14" t="s">
        <v>135</v>
      </c>
      <c r="G38" s="27" t="s">
        <v>125</v>
      </c>
      <c r="H38" s="27" t="s">
        <v>126</v>
      </c>
      <c r="I38" s="28">
        <v>43712</v>
      </c>
      <c r="J38" s="28">
        <v>43714</v>
      </c>
      <c r="K38" s="37">
        <v>2975.37</v>
      </c>
    </row>
    <row r="39" spans="1:11" ht="28.5" x14ac:dyDescent="0.25">
      <c r="A39" s="104"/>
      <c r="B39" s="77">
        <v>2852</v>
      </c>
      <c r="C39" s="78">
        <v>43705</v>
      </c>
      <c r="D39" s="77" t="s">
        <v>23</v>
      </c>
      <c r="E39" s="77" t="s">
        <v>21</v>
      </c>
      <c r="F39" s="21" t="s">
        <v>127</v>
      </c>
      <c r="G39" s="77" t="s">
        <v>128</v>
      </c>
      <c r="H39" s="77" t="s">
        <v>24</v>
      </c>
      <c r="I39" s="78">
        <v>43706</v>
      </c>
      <c r="J39" s="78">
        <v>43707</v>
      </c>
      <c r="K39" s="37">
        <v>1669.03</v>
      </c>
    </row>
    <row r="40" spans="1:11" x14ac:dyDescent="0.25">
      <c r="A40" s="104"/>
      <c r="B40" s="27">
        <v>2853</v>
      </c>
      <c r="C40" s="28">
        <v>43705</v>
      </c>
      <c r="D40" s="27" t="s">
        <v>129</v>
      </c>
      <c r="E40" s="27" t="s">
        <v>130</v>
      </c>
      <c r="F40" s="14" t="s">
        <v>131</v>
      </c>
      <c r="G40" s="27" t="s">
        <v>132</v>
      </c>
      <c r="H40" s="27" t="s">
        <v>133</v>
      </c>
      <c r="I40" s="28">
        <v>43712</v>
      </c>
      <c r="J40" s="28">
        <v>43715</v>
      </c>
      <c r="K40" s="37">
        <v>3353.77</v>
      </c>
    </row>
    <row r="41" spans="1:11" x14ac:dyDescent="0.25">
      <c r="A41" s="104"/>
      <c r="B41" s="27">
        <v>2854</v>
      </c>
      <c r="C41" s="28">
        <v>43705</v>
      </c>
      <c r="D41" s="27" t="s">
        <v>134</v>
      </c>
      <c r="E41" s="27" t="s">
        <v>21</v>
      </c>
      <c r="F41" s="14" t="s">
        <v>135</v>
      </c>
      <c r="G41" s="27" t="s">
        <v>136</v>
      </c>
      <c r="H41" s="27" t="s">
        <v>133</v>
      </c>
      <c r="I41" s="28">
        <v>43712</v>
      </c>
      <c r="J41" s="28">
        <v>43714</v>
      </c>
      <c r="K41" s="37">
        <v>1619.07</v>
      </c>
    </row>
    <row r="42" spans="1:11" x14ac:dyDescent="0.25">
      <c r="A42" s="104"/>
      <c r="B42" s="27">
        <v>2855</v>
      </c>
      <c r="C42" s="28">
        <v>43705</v>
      </c>
      <c r="D42" s="27" t="s">
        <v>137</v>
      </c>
      <c r="E42" s="27" t="s">
        <v>109</v>
      </c>
      <c r="F42" s="14" t="s">
        <v>135</v>
      </c>
      <c r="G42" s="27" t="s">
        <v>138</v>
      </c>
      <c r="H42" s="27" t="s">
        <v>133</v>
      </c>
      <c r="I42" s="28">
        <v>43712</v>
      </c>
      <c r="J42" s="28">
        <v>43715</v>
      </c>
      <c r="K42" s="37">
        <v>2123.9699999999998</v>
      </c>
    </row>
    <row r="43" spans="1:11" x14ac:dyDescent="0.25">
      <c r="A43" s="104"/>
      <c r="B43" s="27">
        <v>2866</v>
      </c>
      <c r="C43" s="28">
        <v>43706</v>
      </c>
      <c r="D43" s="27" t="s">
        <v>139</v>
      </c>
      <c r="E43" s="27" t="s">
        <v>21</v>
      </c>
      <c r="F43" s="14" t="s">
        <v>131</v>
      </c>
      <c r="G43" s="27" t="s">
        <v>140</v>
      </c>
      <c r="H43" s="27" t="s">
        <v>133</v>
      </c>
      <c r="I43" s="28">
        <v>43712</v>
      </c>
      <c r="J43" s="28">
        <v>43714</v>
      </c>
      <c r="K43" s="37">
        <v>2920.37</v>
      </c>
    </row>
    <row r="44" spans="1:11" x14ac:dyDescent="0.25">
      <c r="A44" s="104"/>
      <c r="B44" s="31">
        <v>2867</v>
      </c>
      <c r="C44" s="61">
        <v>43706</v>
      </c>
      <c r="D44" s="31" t="s">
        <v>141</v>
      </c>
      <c r="E44" s="31" t="s">
        <v>109</v>
      </c>
      <c r="F44" s="45" t="s">
        <v>131</v>
      </c>
      <c r="G44" s="31" t="s">
        <v>142</v>
      </c>
      <c r="H44" s="31" t="s">
        <v>143</v>
      </c>
      <c r="I44" s="61">
        <v>43712</v>
      </c>
      <c r="J44" s="83" t="s">
        <v>32</v>
      </c>
      <c r="K44" s="37">
        <v>2335.79</v>
      </c>
    </row>
    <row r="45" spans="1:11" x14ac:dyDescent="0.25">
      <c r="A45" s="104"/>
      <c r="B45" s="31">
        <v>2867</v>
      </c>
      <c r="C45" s="61">
        <v>43706</v>
      </c>
      <c r="D45" s="31" t="s">
        <v>141</v>
      </c>
      <c r="E45" s="31" t="s">
        <v>109</v>
      </c>
      <c r="F45" s="52" t="s">
        <v>131</v>
      </c>
      <c r="G45" s="31" t="s">
        <v>144</v>
      </c>
      <c r="H45" s="31" t="s">
        <v>145</v>
      </c>
      <c r="I45" s="83" t="s">
        <v>32</v>
      </c>
      <c r="J45" s="61">
        <v>43716</v>
      </c>
      <c r="K45" s="37">
        <v>435.8</v>
      </c>
    </row>
    <row r="46" spans="1:11" x14ac:dyDescent="0.25">
      <c r="A46" s="104"/>
      <c r="B46" s="31">
        <v>2868</v>
      </c>
      <c r="C46" s="61">
        <v>43706</v>
      </c>
      <c r="D46" s="31" t="s">
        <v>146</v>
      </c>
      <c r="E46" s="31" t="s">
        <v>109</v>
      </c>
      <c r="F46" s="54" t="s">
        <v>131</v>
      </c>
      <c r="G46" s="31" t="s">
        <v>147</v>
      </c>
      <c r="H46" s="31" t="s">
        <v>143</v>
      </c>
      <c r="I46" s="61">
        <v>43712</v>
      </c>
      <c r="J46" s="83" t="s">
        <v>32</v>
      </c>
      <c r="K46" s="37">
        <v>2335.79</v>
      </c>
    </row>
    <row r="47" spans="1:11" x14ac:dyDescent="0.25">
      <c r="A47" s="104"/>
      <c r="B47" s="31">
        <v>2868</v>
      </c>
      <c r="C47" s="61">
        <v>43706</v>
      </c>
      <c r="D47" s="31" t="s">
        <v>146</v>
      </c>
      <c r="E47" s="31" t="s">
        <v>109</v>
      </c>
      <c r="F47" s="45" t="s">
        <v>131</v>
      </c>
      <c r="G47" s="31" t="s">
        <v>148</v>
      </c>
      <c r="H47" s="31" t="s">
        <v>145</v>
      </c>
      <c r="I47" s="83" t="s">
        <v>32</v>
      </c>
      <c r="J47" s="61">
        <v>43716</v>
      </c>
      <c r="K47" s="37">
        <v>435.8</v>
      </c>
    </row>
    <row r="48" spans="1:11" x14ac:dyDescent="0.25">
      <c r="A48" s="104"/>
      <c r="B48" s="27">
        <v>2869</v>
      </c>
      <c r="C48" s="28">
        <v>43706</v>
      </c>
      <c r="D48" s="27" t="s">
        <v>149</v>
      </c>
      <c r="E48" s="27" t="s">
        <v>109</v>
      </c>
      <c r="F48" s="14" t="s">
        <v>135</v>
      </c>
      <c r="G48" s="27" t="s">
        <v>150</v>
      </c>
      <c r="H48" s="27" t="s">
        <v>151</v>
      </c>
      <c r="I48" s="28">
        <v>43712</v>
      </c>
      <c r="J48" s="79" t="s">
        <v>32</v>
      </c>
      <c r="K48" s="37">
        <v>2335.79</v>
      </c>
    </row>
    <row r="49" spans="1:11" x14ac:dyDescent="0.25">
      <c r="A49" s="104"/>
      <c r="B49" s="27">
        <v>2869</v>
      </c>
      <c r="C49" s="28">
        <v>43706</v>
      </c>
      <c r="D49" s="27" t="s">
        <v>149</v>
      </c>
      <c r="E49" s="27" t="s">
        <v>109</v>
      </c>
      <c r="F49" s="14" t="s">
        <v>131</v>
      </c>
      <c r="G49" s="27" t="s">
        <v>152</v>
      </c>
      <c r="H49" s="27" t="s">
        <v>145</v>
      </c>
      <c r="I49" s="79" t="s">
        <v>32</v>
      </c>
      <c r="J49" s="28">
        <v>43716</v>
      </c>
      <c r="K49" s="37">
        <v>435.8</v>
      </c>
    </row>
    <row r="50" spans="1:11" x14ac:dyDescent="0.25">
      <c r="A50" s="104"/>
      <c r="B50" s="27">
        <v>2870</v>
      </c>
      <c r="C50" s="28">
        <v>43706</v>
      </c>
      <c r="D50" s="27" t="s">
        <v>153</v>
      </c>
      <c r="E50" s="27" t="s">
        <v>20</v>
      </c>
      <c r="F50" s="14" t="s">
        <v>135</v>
      </c>
      <c r="G50" s="27" t="s">
        <v>154</v>
      </c>
      <c r="H50" s="27" t="s">
        <v>143</v>
      </c>
      <c r="I50" s="28">
        <v>43712</v>
      </c>
      <c r="J50" s="79" t="s">
        <v>32</v>
      </c>
      <c r="K50" s="37">
        <v>2335.79</v>
      </c>
    </row>
    <row r="51" spans="1:11" x14ac:dyDescent="0.25">
      <c r="A51" s="104"/>
      <c r="B51" s="27">
        <v>2870</v>
      </c>
      <c r="C51" s="28">
        <v>43706</v>
      </c>
      <c r="D51" s="27" t="s">
        <v>153</v>
      </c>
      <c r="E51" s="27" t="s">
        <v>20</v>
      </c>
      <c r="F51" s="14" t="s">
        <v>131</v>
      </c>
      <c r="G51" s="27" t="s">
        <v>155</v>
      </c>
      <c r="H51" s="27" t="s">
        <v>145</v>
      </c>
      <c r="I51" s="79" t="s">
        <v>32</v>
      </c>
      <c r="J51" s="28">
        <v>43716</v>
      </c>
      <c r="K51" s="37">
        <v>435.8</v>
      </c>
    </row>
    <row r="52" spans="1:11" x14ac:dyDescent="0.25">
      <c r="A52" s="104"/>
      <c r="B52" s="27">
        <v>2871</v>
      </c>
      <c r="C52" s="28">
        <v>43706</v>
      </c>
      <c r="D52" s="27" t="s">
        <v>156</v>
      </c>
      <c r="E52" s="27" t="s">
        <v>109</v>
      </c>
      <c r="F52" s="14" t="s">
        <v>135</v>
      </c>
      <c r="G52" s="27" t="s">
        <v>157</v>
      </c>
      <c r="H52" s="27" t="s">
        <v>143</v>
      </c>
      <c r="I52" s="28">
        <v>43712</v>
      </c>
      <c r="J52" s="79" t="s">
        <v>32</v>
      </c>
      <c r="K52" s="37">
        <v>2335.79</v>
      </c>
    </row>
    <row r="53" spans="1:11" x14ac:dyDescent="0.25">
      <c r="A53" s="104"/>
      <c r="B53" s="33">
        <v>2871</v>
      </c>
      <c r="C53" s="84">
        <v>43706</v>
      </c>
      <c r="D53" s="85" t="s">
        <v>156</v>
      </c>
      <c r="E53" s="85" t="s">
        <v>109</v>
      </c>
      <c r="F53" s="14" t="s">
        <v>135</v>
      </c>
      <c r="G53" s="27" t="s">
        <v>158</v>
      </c>
      <c r="H53" s="27" t="s">
        <v>145</v>
      </c>
      <c r="I53" s="79" t="s">
        <v>32</v>
      </c>
      <c r="J53" s="28">
        <v>43716</v>
      </c>
      <c r="K53" s="37">
        <v>435.8</v>
      </c>
    </row>
    <row r="54" spans="1:11" x14ac:dyDescent="0.25">
      <c r="A54" s="104"/>
      <c r="B54" s="31">
        <v>2876</v>
      </c>
      <c r="C54" s="61">
        <v>43706</v>
      </c>
      <c r="D54" s="31" t="s">
        <v>159</v>
      </c>
      <c r="E54" s="31" t="s">
        <v>109</v>
      </c>
      <c r="F54" s="45" t="s">
        <v>131</v>
      </c>
      <c r="G54" s="31" t="s">
        <v>160</v>
      </c>
      <c r="H54" s="31" t="s">
        <v>143</v>
      </c>
      <c r="I54" s="61">
        <v>43712</v>
      </c>
      <c r="J54" s="83" t="s">
        <v>32</v>
      </c>
      <c r="K54" s="37">
        <v>2335.79</v>
      </c>
    </row>
    <row r="55" spans="1:11" x14ac:dyDescent="0.25">
      <c r="A55" s="104"/>
      <c r="B55" s="31">
        <v>2876</v>
      </c>
      <c r="C55" s="86">
        <v>43706</v>
      </c>
      <c r="D55" s="31" t="s">
        <v>159</v>
      </c>
      <c r="E55" s="31" t="s">
        <v>109</v>
      </c>
      <c r="F55" s="45" t="s">
        <v>131</v>
      </c>
      <c r="G55" s="31" t="s">
        <v>161</v>
      </c>
      <c r="H55" s="31" t="s">
        <v>145</v>
      </c>
      <c r="I55" s="83" t="s">
        <v>32</v>
      </c>
      <c r="J55" s="61">
        <v>43716</v>
      </c>
      <c r="K55" s="37">
        <v>435.8</v>
      </c>
    </row>
    <row r="56" spans="1:11" x14ac:dyDescent="0.25">
      <c r="A56" s="104"/>
      <c r="B56" s="27">
        <v>2877</v>
      </c>
      <c r="C56" s="28">
        <v>43707</v>
      </c>
      <c r="D56" s="27" t="s">
        <v>162</v>
      </c>
      <c r="E56" s="27" t="s">
        <v>163</v>
      </c>
      <c r="F56" s="14" t="s">
        <v>164</v>
      </c>
      <c r="G56" s="27" t="s">
        <v>165</v>
      </c>
      <c r="H56" s="27" t="s">
        <v>166</v>
      </c>
      <c r="I56" s="28">
        <v>43736</v>
      </c>
      <c r="J56" s="28">
        <v>43743</v>
      </c>
      <c r="K56" s="37">
        <v>731.83</v>
      </c>
    </row>
    <row r="57" spans="1:11" x14ac:dyDescent="0.25">
      <c r="A57" s="104"/>
      <c r="B57" s="27">
        <v>2878</v>
      </c>
      <c r="C57" s="28">
        <v>43707</v>
      </c>
      <c r="D57" s="27" t="s">
        <v>167</v>
      </c>
      <c r="E57" s="27" t="s">
        <v>168</v>
      </c>
      <c r="F57" s="14" t="s">
        <v>164</v>
      </c>
      <c r="G57" s="27" t="s">
        <v>169</v>
      </c>
      <c r="H57" s="27" t="s">
        <v>166</v>
      </c>
      <c r="I57" s="28">
        <v>43736</v>
      </c>
      <c r="J57" s="28">
        <v>43743</v>
      </c>
      <c r="K57" s="37">
        <v>731.83</v>
      </c>
    </row>
    <row r="58" spans="1:11" x14ac:dyDescent="0.25">
      <c r="A58" s="104"/>
      <c r="B58" s="27">
        <v>2879</v>
      </c>
      <c r="C58" s="28">
        <v>43707</v>
      </c>
      <c r="D58" s="27" t="s">
        <v>170</v>
      </c>
      <c r="E58" s="27" t="s">
        <v>21</v>
      </c>
      <c r="F58" s="14" t="s">
        <v>131</v>
      </c>
      <c r="G58" s="27" t="s">
        <v>171</v>
      </c>
      <c r="H58" s="27" t="s">
        <v>172</v>
      </c>
      <c r="I58" s="28">
        <v>43712</v>
      </c>
      <c r="J58" s="79" t="s">
        <v>32</v>
      </c>
      <c r="K58" s="37">
        <v>2335.79</v>
      </c>
    </row>
    <row r="59" spans="1:11" ht="15.75" x14ac:dyDescent="0.25">
      <c r="A59" s="104"/>
      <c r="B59" s="27">
        <v>2879</v>
      </c>
      <c r="C59" s="28">
        <v>43707</v>
      </c>
      <c r="D59" s="27" t="s">
        <v>170</v>
      </c>
      <c r="E59" s="27" t="s">
        <v>21</v>
      </c>
      <c r="F59" s="14" t="s">
        <v>173</v>
      </c>
      <c r="G59" s="27" t="s">
        <v>174</v>
      </c>
      <c r="H59" s="27" t="s">
        <v>175</v>
      </c>
      <c r="I59" s="79" t="s">
        <v>32</v>
      </c>
      <c r="J59" s="28">
        <v>43714</v>
      </c>
      <c r="K59" s="74">
        <v>584.59</v>
      </c>
    </row>
    <row r="60" spans="1:11" ht="15.75" x14ac:dyDescent="0.25">
      <c r="A60" s="104"/>
      <c r="B60" s="27">
        <v>2880</v>
      </c>
      <c r="C60" s="28">
        <v>43707</v>
      </c>
      <c r="D60" s="27" t="s">
        <v>176</v>
      </c>
      <c r="E60" s="27" t="s">
        <v>21</v>
      </c>
      <c r="F60" s="14" t="s">
        <v>173</v>
      </c>
      <c r="G60" s="27" t="s">
        <v>177</v>
      </c>
      <c r="H60" s="27" t="s">
        <v>178</v>
      </c>
      <c r="I60" s="28">
        <v>43712</v>
      </c>
      <c r="J60" s="28">
        <v>43715</v>
      </c>
      <c r="K60" s="74">
        <v>1917.17</v>
      </c>
    </row>
    <row r="61" spans="1:11" ht="15.75" x14ac:dyDescent="0.25">
      <c r="A61" s="104"/>
      <c r="B61" s="27">
        <v>2881</v>
      </c>
      <c r="C61" s="28">
        <v>43707</v>
      </c>
      <c r="D61" s="27" t="s">
        <v>179</v>
      </c>
      <c r="E61" s="27" t="s">
        <v>180</v>
      </c>
      <c r="F61" s="14" t="s">
        <v>135</v>
      </c>
      <c r="G61" s="27" t="s">
        <v>181</v>
      </c>
      <c r="H61" s="27" t="s">
        <v>143</v>
      </c>
      <c r="I61" s="28">
        <v>43712</v>
      </c>
      <c r="J61" s="79" t="s">
        <v>32</v>
      </c>
      <c r="K61" s="75">
        <v>2335.79</v>
      </c>
    </row>
    <row r="62" spans="1:11" ht="15.75" x14ac:dyDescent="0.25">
      <c r="A62" s="104"/>
      <c r="B62" s="27">
        <v>2881</v>
      </c>
      <c r="C62" s="28">
        <v>43707</v>
      </c>
      <c r="D62" s="27" t="s">
        <v>179</v>
      </c>
      <c r="E62" s="27" t="s">
        <v>180</v>
      </c>
      <c r="F62" s="14" t="s">
        <v>173</v>
      </c>
      <c r="G62" s="27" t="s">
        <v>182</v>
      </c>
      <c r="H62" s="27" t="s">
        <v>183</v>
      </c>
      <c r="I62" s="79" t="s">
        <v>32</v>
      </c>
      <c r="J62" s="28">
        <v>43716</v>
      </c>
      <c r="K62" s="75">
        <v>465.8</v>
      </c>
    </row>
    <row r="63" spans="1:11" ht="15.75" x14ac:dyDescent="0.25">
      <c r="A63" s="104"/>
      <c r="B63" s="27">
        <v>2882</v>
      </c>
      <c r="C63" s="28">
        <v>43707</v>
      </c>
      <c r="D63" s="27" t="s">
        <v>184</v>
      </c>
      <c r="E63" s="27" t="s">
        <v>180</v>
      </c>
      <c r="F63" s="14" t="s">
        <v>131</v>
      </c>
      <c r="G63" s="27" t="s">
        <v>185</v>
      </c>
      <c r="H63" s="27" t="s">
        <v>143</v>
      </c>
      <c r="I63" s="28">
        <v>43712</v>
      </c>
      <c r="J63" s="79" t="s">
        <v>32</v>
      </c>
      <c r="K63" s="75">
        <v>2335.79</v>
      </c>
    </row>
    <row r="64" spans="1:11" ht="15.75" x14ac:dyDescent="0.25">
      <c r="A64" s="104"/>
      <c r="B64" s="27">
        <v>2882</v>
      </c>
      <c r="C64" s="28">
        <v>43707</v>
      </c>
      <c r="D64" s="27" t="s">
        <v>184</v>
      </c>
      <c r="E64" s="27" t="s">
        <v>180</v>
      </c>
      <c r="F64" s="14" t="s">
        <v>173</v>
      </c>
      <c r="G64" s="27" t="s">
        <v>186</v>
      </c>
      <c r="H64" s="27" t="s">
        <v>183</v>
      </c>
      <c r="I64" s="79" t="s">
        <v>32</v>
      </c>
      <c r="J64" s="28">
        <v>43716</v>
      </c>
      <c r="K64" s="75">
        <v>465.8</v>
      </c>
    </row>
    <row r="65" spans="1:11" ht="15.75" x14ac:dyDescent="0.25">
      <c r="A65" s="104"/>
      <c r="B65" s="31">
        <v>2883</v>
      </c>
      <c r="C65" s="61">
        <v>43707</v>
      </c>
      <c r="D65" s="31" t="s">
        <v>112</v>
      </c>
      <c r="E65" s="31" t="s">
        <v>21</v>
      </c>
      <c r="F65" s="45" t="s">
        <v>131</v>
      </c>
      <c r="G65" s="31" t="s">
        <v>187</v>
      </c>
      <c r="H65" s="31" t="s">
        <v>188</v>
      </c>
      <c r="I65" s="61">
        <v>43712</v>
      </c>
      <c r="J65" s="83">
        <v>43718</v>
      </c>
      <c r="K65" s="75">
        <v>2090.38</v>
      </c>
    </row>
    <row r="66" spans="1:11" ht="29.25" x14ac:dyDescent="0.25">
      <c r="A66" s="104"/>
      <c r="B66" s="31">
        <v>2892</v>
      </c>
      <c r="C66" s="61">
        <v>43707</v>
      </c>
      <c r="D66" s="31" t="s">
        <v>189</v>
      </c>
      <c r="E66" s="31" t="s">
        <v>21</v>
      </c>
      <c r="F66" s="45" t="s">
        <v>190</v>
      </c>
      <c r="G66" s="31" t="s">
        <v>191</v>
      </c>
      <c r="H66" s="31" t="s">
        <v>72</v>
      </c>
      <c r="I66" s="61">
        <v>43726</v>
      </c>
      <c r="J66" s="61">
        <v>43728</v>
      </c>
      <c r="K66" s="75">
        <v>672.65</v>
      </c>
    </row>
    <row r="67" spans="1:11" ht="15.75" x14ac:dyDescent="0.25">
      <c r="A67" s="102" t="s">
        <v>31</v>
      </c>
      <c r="B67" s="14">
        <v>2816</v>
      </c>
      <c r="C67" s="14">
        <v>43697</v>
      </c>
      <c r="D67" s="14" t="s">
        <v>192</v>
      </c>
      <c r="E67" s="14" t="s">
        <v>193</v>
      </c>
      <c r="F67" s="14" t="s">
        <v>131</v>
      </c>
      <c r="G67" s="14" t="s">
        <v>197</v>
      </c>
      <c r="H67" s="14" t="s">
        <v>95</v>
      </c>
      <c r="I67" s="87" t="s">
        <v>32</v>
      </c>
      <c r="J67" s="110">
        <v>43699</v>
      </c>
      <c r="K67" s="76">
        <f>'[1]2º GRAU '!O361</f>
        <v>1336.99</v>
      </c>
    </row>
    <row r="68" spans="1:11" ht="43.5" x14ac:dyDescent="0.25">
      <c r="A68" s="102"/>
      <c r="B68" s="14">
        <v>2841</v>
      </c>
      <c r="C68" s="14">
        <v>43704</v>
      </c>
      <c r="D68" s="14" t="s">
        <v>194</v>
      </c>
      <c r="E68" s="14" t="s">
        <v>20</v>
      </c>
      <c r="F68" s="14" t="s">
        <v>195</v>
      </c>
      <c r="G68" s="14" t="s">
        <v>198</v>
      </c>
      <c r="H68" s="14" t="s">
        <v>43</v>
      </c>
      <c r="I68" s="110">
        <v>43724</v>
      </c>
      <c r="J68" s="110">
        <v>43727</v>
      </c>
      <c r="K68" s="76">
        <f>'[1]2º GRAU '!O362</f>
        <v>2223.81</v>
      </c>
    </row>
    <row r="69" spans="1:11" ht="43.5" x14ac:dyDescent="0.25">
      <c r="A69" s="102"/>
      <c r="B69" s="14">
        <v>2842</v>
      </c>
      <c r="C69" s="14">
        <v>43704</v>
      </c>
      <c r="D69" s="14" t="s">
        <v>196</v>
      </c>
      <c r="E69" s="14" t="s">
        <v>69</v>
      </c>
      <c r="F69" s="14" t="s">
        <v>195</v>
      </c>
      <c r="G69" s="14" t="s">
        <v>199</v>
      </c>
      <c r="H69" s="14" t="s">
        <v>43</v>
      </c>
      <c r="I69" s="110">
        <v>43724</v>
      </c>
      <c r="J69" s="110">
        <v>43727</v>
      </c>
      <c r="K69" s="76">
        <f>'[1]2º GRAU '!O363</f>
        <v>2293.81</v>
      </c>
    </row>
    <row r="70" spans="1:11" ht="15" customHeight="1" x14ac:dyDescent="0.25">
      <c r="A70" s="111" t="s">
        <v>33</v>
      </c>
      <c r="B70" s="77">
        <v>2741</v>
      </c>
      <c r="C70" s="78">
        <v>43679</v>
      </c>
      <c r="D70" s="77" t="s">
        <v>200</v>
      </c>
      <c r="E70" s="77" t="s">
        <v>201</v>
      </c>
      <c r="F70" s="21" t="s">
        <v>202</v>
      </c>
      <c r="G70" s="77" t="s">
        <v>203</v>
      </c>
      <c r="H70" s="77" t="s">
        <v>204</v>
      </c>
      <c r="I70" s="78">
        <v>43680</v>
      </c>
      <c r="J70" s="78">
        <v>43684</v>
      </c>
      <c r="K70" s="37">
        <v>2955.13</v>
      </c>
    </row>
    <row r="71" spans="1:11" ht="15" customHeight="1" x14ac:dyDescent="0.25">
      <c r="A71" s="112"/>
      <c r="B71" s="77">
        <v>2742</v>
      </c>
      <c r="C71" s="78">
        <v>43679</v>
      </c>
      <c r="D71" s="77" t="s">
        <v>205</v>
      </c>
      <c r="E71" s="77" t="s">
        <v>52</v>
      </c>
      <c r="F71" s="21" t="s">
        <v>202</v>
      </c>
      <c r="G71" s="77" t="s">
        <v>206</v>
      </c>
      <c r="H71" s="77" t="s">
        <v>204</v>
      </c>
      <c r="I71" s="78">
        <v>43680</v>
      </c>
      <c r="J71" s="78">
        <v>43684</v>
      </c>
      <c r="K71" s="37">
        <v>2955.13</v>
      </c>
    </row>
    <row r="72" spans="1:11" ht="28.5" x14ac:dyDescent="0.25">
      <c r="A72" s="112"/>
      <c r="B72" s="77">
        <v>2743</v>
      </c>
      <c r="C72" s="78">
        <v>43679</v>
      </c>
      <c r="D72" s="77" t="s">
        <v>207</v>
      </c>
      <c r="E72" s="42" t="s">
        <v>208</v>
      </c>
      <c r="F72" s="21" t="s">
        <v>209</v>
      </c>
      <c r="G72" s="77" t="s">
        <v>210</v>
      </c>
      <c r="H72" s="77" t="s">
        <v>204</v>
      </c>
      <c r="I72" s="78">
        <v>43680</v>
      </c>
      <c r="J72" s="78">
        <v>43684</v>
      </c>
      <c r="K72" s="37">
        <v>2955.13</v>
      </c>
    </row>
    <row r="73" spans="1:11" ht="15" customHeight="1" x14ac:dyDescent="0.25">
      <c r="A73" s="112"/>
      <c r="B73" s="77">
        <v>2744</v>
      </c>
      <c r="C73" s="78">
        <v>43679</v>
      </c>
      <c r="D73" s="77" t="s">
        <v>211</v>
      </c>
      <c r="E73" s="77" t="s">
        <v>102</v>
      </c>
      <c r="F73" s="21" t="s">
        <v>212</v>
      </c>
      <c r="G73" s="77" t="s">
        <v>213</v>
      </c>
      <c r="H73" s="77" t="s">
        <v>204</v>
      </c>
      <c r="I73" s="78">
        <v>43680</v>
      </c>
      <c r="J73" s="78">
        <v>43684</v>
      </c>
      <c r="K73" s="37">
        <v>2880.13</v>
      </c>
    </row>
    <row r="74" spans="1:11" ht="15" customHeight="1" x14ac:dyDescent="0.25">
      <c r="A74" s="112"/>
      <c r="B74" s="77">
        <v>2745</v>
      </c>
      <c r="C74" s="78">
        <v>43679</v>
      </c>
      <c r="D74" s="77" t="s">
        <v>214</v>
      </c>
      <c r="E74" s="77" t="s">
        <v>215</v>
      </c>
      <c r="F74" s="21" t="s">
        <v>216</v>
      </c>
      <c r="G74" s="77" t="s">
        <v>217</v>
      </c>
      <c r="H74" s="77" t="s">
        <v>218</v>
      </c>
      <c r="I74" s="78">
        <v>43695</v>
      </c>
      <c r="J74" s="78">
        <v>43701</v>
      </c>
      <c r="K74" s="37">
        <v>1232.33</v>
      </c>
    </row>
    <row r="75" spans="1:11" ht="15" customHeight="1" x14ac:dyDescent="0.25">
      <c r="A75" s="112"/>
      <c r="B75" s="77">
        <v>2747</v>
      </c>
      <c r="C75" s="78">
        <v>43679</v>
      </c>
      <c r="D75" s="77" t="s">
        <v>219</v>
      </c>
      <c r="E75" s="77" t="s">
        <v>215</v>
      </c>
      <c r="F75" s="21" t="s">
        <v>216</v>
      </c>
      <c r="G75" s="77" t="s">
        <v>220</v>
      </c>
      <c r="H75" s="77" t="s">
        <v>218</v>
      </c>
      <c r="I75" s="78">
        <v>43695</v>
      </c>
      <c r="J75" s="78">
        <v>43701</v>
      </c>
      <c r="K75" s="37">
        <v>1232.33</v>
      </c>
    </row>
    <row r="76" spans="1:11" ht="15" customHeight="1" x14ac:dyDescent="0.25">
      <c r="A76" s="112"/>
      <c r="B76" s="77">
        <v>2748</v>
      </c>
      <c r="C76" s="78">
        <v>43679</v>
      </c>
      <c r="D76" s="77" t="s">
        <v>221</v>
      </c>
      <c r="E76" s="77" t="s">
        <v>222</v>
      </c>
      <c r="F76" s="21" t="s">
        <v>223</v>
      </c>
      <c r="G76" s="77" t="s">
        <v>224</v>
      </c>
      <c r="H76" s="77" t="s">
        <v>204</v>
      </c>
      <c r="I76" s="78">
        <v>43680</v>
      </c>
      <c r="J76" s="78">
        <v>43684</v>
      </c>
      <c r="K76" s="37">
        <v>2955.13</v>
      </c>
    </row>
    <row r="77" spans="1:11" ht="15" customHeight="1" x14ac:dyDescent="0.25">
      <c r="A77" s="112"/>
      <c r="B77" s="77">
        <v>2749</v>
      </c>
      <c r="C77" s="78">
        <v>43679</v>
      </c>
      <c r="D77" s="77" t="s">
        <v>225</v>
      </c>
      <c r="E77" s="77" t="s">
        <v>226</v>
      </c>
      <c r="F77" s="21" t="s">
        <v>227</v>
      </c>
      <c r="G77" s="77" t="s">
        <v>228</v>
      </c>
      <c r="H77" s="77" t="s">
        <v>204</v>
      </c>
      <c r="I77" s="78">
        <v>43680</v>
      </c>
      <c r="J77" s="78">
        <v>43687</v>
      </c>
      <c r="K77" s="37">
        <v>1596.43</v>
      </c>
    </row>
    <row r="78" spans="1:11" ht="15" customHeight="1" x14ac:dyDescent="0.25">
      <c r="A78" s="112"/>
      <c r="B78" s="77">
        <v>2750</v>
      </c>
      <c r="C78" s="78">
        <v>43679</v>
      </c>
      <c r="D78" s="77" t="s">
        <v>229</v>
      </c>
      <c r="E78" s="77" t="s">
        <v>20</v>
      </c>
      <c r="F78" s="21" t="s">
        <v>227</v>
      </c>
      <c r="G78" s="77" t="s">
        <v>230</v>
      </c>
      <c r="H78" s="77" t="s">
        <v>204</v>
      </c>
      <c r="I78" s="78">
        <v>43680</v>
      </c>
      <c r="J78" s="78">
        <v>43687</v>
      </c>
      <c r="K78" s="37">
        <v>2118.9299999999998</v>
      </c>
    </row>
    <row r="79" spans="1:11" ht="15" customHeight="1" x14ac:dyDescent="0.25">
      <c r="A79" s="112"/>
      <c r="B79" s="77">
        <v>2751</v>
      </c>
      <c r="C79" s="78">
        <v>43679</v>
      </c>
      <c r="D79" s="77" t="s">
        <v>231</v>
      </c>
      <c r="E79" s="77" t="s">
        <v>232</v>
      </c>
      <c r="F79" s="21" t="s">
        <v>227</v>
      </c>
      <c r="G79" s="77" t="s">
        <v>233</v>
      </c>
      <c r="H79" s="77" t="s">
        <v>204</v>
      </c>
      <c r="I79" s="78">
        <v>43680</v>
      </c>
      <c r="J79" s="78">
        <v>43687</v>
      </c>
      <c r="K79" s="37">
        <v>1596.43</v>
      </c>
    </row>
    <row r="80" spans="1:11" ht="15" customHeight="1" x14ac:dyDescent="0.25">
      <c r="A80" s="112"/>
      <c r="B80" s="77">
        <v>2753</v>
      </c>
      <c r="C80" s="78">
        <v>43679</v>
      </c>
      <c r="D80" s="77" t="s">
        <v>53</v>
      </c>
      <c r="E80" s="77" t="s">
        <v>234</v>
      </c>
      <c r="F80" s="21" t="s">
        <v>79</v>
      </c>
      <c r="G80" s="77" t="s">
        <v>235</v>
      </c>
      <c r="H80" s="77" t="s">
        <v>236</v>
      </c>
      <c r="I80" s="78">
        <v>43684</v>
      </c>
      <c r="J80" s="78">
        <v>43686</v>
      </c>
      <c r="K80" s="37">
        <v>3431.35</v>
      </c>
    </row>
    <row r="81" spans="1:11" ht="15" customHeight="1" x14ac:dyDescent="0.25">
      <c r="A81" s="112"/>
      <c r="B81" s="77">
        <v>2754</v>
      </c>
      <c r="C81" s="78">
        <v>43679</v>
      </c>
      <c r="D81" s="77" t="s">
        <v>237</v>
      </c>
      <c r="E81" s="77" t="s">
        <v>20</v>
      </c>
      <c r="F81" s="21" t="s">
        <v>238</v>
      </c>
      <c r="G81" s="77" t="s">
        <v>239</v>
      </c>
      <c r="H81" s="77" t="s">
        <v>240</v>
      </c>
      <c r="I81" s="78">
        <v>43682</v>
      </c>
      <c r="J81" s="78">
        <v>43686</v>
      </c>
      <c r="K81" s="37">
        <v>2886.92</v>
      </c>
    </row>
    <row r="82" spans="1:11" ht="15" customHeight="1" x14ac:dyDescent="0.25">
      <c r="A82" s="112"/>
      <c r="B82" s="77">
        <v>2754</v>
      </c>
      <c r="C82" s="78">
        <v>43679</v>
      </c>
      <c r="D82" s="77" t="s">
        <v>237</v>
      </c>
      <c r="E82" s="77" t="s">
        <v>20</v>
      </c>
      <c r="F82" s="21" t="s">
        <v>241</v>
      </c>
      <c r="G82" s="77" t="s">
        <v>242</v>
      </c>
      <c r="H82" s="77" t="s">
        <v>243</v>
      </c>
      <c r="I82" s="78">
        <v>43682</v>
      </c>
      <c r="J82" s="79" t="s">
        <v>32</v>
      </c>
      <c r="K82" s="69">
        <v>1755.29</v>
      </c>
    </row>
    <row r="83" spans="1:11" ht="15" customHeight="1" x14ac:dyDescent="0.25">
      <c r="A83" s="112"/>
      <c r="B83" s="77">
        <v>2755</v>
      </c>
      <c r="C83" s="78">
        <v>43679</v>
      </c>
      <c r="D83" s="77" t="s">
        <v>244</v>
      </c>
      <c r="E83" s="77" t="s">
        <v>20</v>
      </c>
      <c r="F83" s="21" t="s">
        <v>241</v>
      </c>
      <c r="G83" s="77" t="s">
        <v>245</v>
      </c>
      <c r="H83" s="77" t="s">
        <v>243</v>
      </c>
      <c r="I83" s="78">
        <v>43682</v>
      </c>
      <c r="J83" s="79" t="s">
        <v>32</v>
      </c>
      <c r="K83" s="69">
        <v>1755.29</v>
      </c>
    </row>
    <row r="84" spans="1:11" ht="15" customHeight="1" x14ac:dyDescent="0.25">
      <c r="A84" s="112"/>
      <c r="B84" s="77">
        <v>2755</v>
      </c>
      <c r="C84" s="78">
        <v>43679</v>
      </c>
      <c r="D84" s="77" t="s">
        <v>244</v>
      </c>
      <c r="E84" s="77" t="s">
        <v>20</v>
      </c>
      <c r="F84" s="21" t="s">
        <v>246</v>
      </c>
      <c r="G84" s="77" t="s">
        <v>247</v>
      </c>
      <c r="H84" s="77" t="s">
        <v>248</v>
      </c>
      <c r="I84" s="78">
        <v>43682</v>
      </c>
      <c r="J84" s="78">
        <v>43686</v>
      </c>
      <c r="K84" s="37">
        <v>2886.92</v>
      </c>
    </row>
    <row r="85" spans="1:11" ht="15" customHeight="1" x14ac:dyDescent="0.25">
      <c r="A85" s="112"/>
      <c r="B85" s="77">
        <v>2756</v>
      </c>
      <c r="C85" s="78">
        <v>43679</v>
      </c>
      <c r="D85" s="77" t="s">
        <v>249</v>
      </c>
      <c r="E85" s="77" t="s">
        <v>250</v>
      </c>
      <c r="F85" s="21" t="s">
        <v>251</v>
      </c>
      <c r="G85" s="77" t="s">
        <v>252</v>
      </c>
      <c r="H85" s="77" t="s">
        <v>253</v>
      </c>
      <c r="I85" s="78">
        <v>43681</v>
      </c>
      <c r="J85" s="78">
        <v>43682</v>
      </c>
      <c r="K85" s="37">
        <v>3626.34</v>
      </c>
    </row>
    <row r="86" spans="1:11" ht="15" customHeight="1" x14ac:dyDescent="0.25">
      <c r="A86" s="112"/>
      <c r="B86" s="77">
        <v>2757</v>
      </c>
      <c r="C86" s="78">
        <v>43679</v>
      </c>
      <c r="D86" s="77" t="s">
        <v>254</v>
      </c>
      <c r="E86" s="77" t="s">
        <v>255</v>
      </c>
      <c r="F86" s="21" t="s">
        <v>251</v>
      </c>
      <c r="G86" s="77" t="s">
        <v>256</v>
      </c>
      <c r="H86" s="77" t="s">
        <v>257</v>
      </c>
      <c r="I86" s="78">
        <v>43681</v>
      </c>
      <c r="J86" s="79" t="s">
        <v>32</v>
      </c>
      <c r="K86" s="69">
        <v>1963.46</v>
      </c>
    </row>
    <row r="87" spans="1:11" ht="15" customHeight="1" x14ac:dyDescent="0.25">
      <c r="A87" s="112"/>
      <c r="B87" s="77">
        <v>2757</v>
      </c>
      <c r="C87" s="78">
        <v>43679</v>
      </c>
      <c r="D87" s="77" t="s">
        <v>254</v>
      </c>
      <c r="E87" s="77" t="s">
        <v>255</v>
      </c>
      <c r="F87" s="21" t="s">
        <v>251</v>
      </c>
      <c r="G87" s="77" t="s">
        <v>258</v>
      </c>
      <c r="H87" s="77" t="s">
        <v>259</v>
      </c>
      <c r="I87" s="79" t="s">
        <v>32</v>
      </c>
      <c r="J87" s="78">
        <v>43682</v>
      </c>
      <c r="K87" s="37">
        <v>1772.89</v>
      </c>
    </row>
    <row r="88" spans="1:11" ht="42.75" x14ac:dyDescent="0.25">
      <c r="A88" s="112"/>
      <c r="B88" s="77">
        <v>2758</v>
      </c>
      <c r="C88" s="78">
        <v>43679</v>
      </c>
      <c r="D88" s="77" t="s">
        <v>46</v>
      </c>
      <c r="E88" s="77" t="s">
        <v>47</v>
      </c>
      <c r="F88" s="21" t="s">
        <v>260</v>
      </c>
      <c r="G88" s="77" t="s">
        <v>261</v>
      </c>
      <c r="H88" s="77" t="s">
        <v>262</v>
      </c>
      <c r="I88" s="78">
        <v>43682</v>
      </c>
      <c r="J88" s="78">
        <v>43685</v>
      </c>
      <c r="K88" s="37">
        <v>3050.63</v>
      </c>
    </row>
    <row r="89" spans="1:11" ht="28.5" x14ac:dyDescent="0.25">
      <c r="A89" s="112"/>
      <c r="B89" s="77">
        <v>2760</v>
      </c>
      <c r="C89" s="78">
        <v>43679</v>
      </c>
      <c r="D89" s="77" t="s">
        <v>37</v>
      </c>
      <c r="E89" s="77" t="s">
        <v>26</v>
      </c>
      <c r="F89" s="21" t="s">
        <v>263</v>
      </c>
      <c r="G89" s="77" t="s">
        <v>264</v>
      </c>
      <c r="H89" s="77" t="s">
        <v>265</v>
      </c>
      <c r="I89" s="78">
        <v>43682</v>
      </c>
      <c r="J89" s="78">
        <v>43684</v>
      </c>
      <c r="K89" s="37">
        <v>4458.63</v>
      </c>
    </row>
    <row r="90" spans="1:11" ht="28.5" x14ac:dyDescent="0.25">
      <c r="A90" s="112"/>
      <c r="B90" s="77">
        <v>2763</v>
      </c>
      <c r="C90" s="78">
        <v>43682</v>
      </c>
      <c r="D90" s="77" t="s">
        <v>38</v>
      </c>
      <c r="E90" s="77" t="s">
        <v>20</v>
      </c>
      <c r="F90" s="21" t="s">
        <v>266</v>
      </c>
      <c r="G90" s="77" t="s">
        <v>267</v>
      </c>
      <c r="H90" s="77" t="s">
        <v>218</v>
      </c>
      <c r="I90" s="78">
        <v>43697</v>
      </c>
      <c r="J90" s="78">
        <v>43701</v>
      </c>
      <c r="K90" s="37">
        <v>1871.43</v>
      </c>
    </row>
    <row r="91" spans="1:11" ht="28.5" x14ac:dyDescent="0.25">
      <c r="A91" s="112"/>
      <c r="B91" s="77">
        <v>2768</v>
      </c>
      <c r="C91" s="78">
        <v>43684</v>
      </c>
      <c r="D91" s="77" t="s">
        <v>229</v>
      </c>
      <c r="E91" s="77" t="s">
        <v>20</v>
      </c>
      <c r="F91" s="21" t="s">
        <v>268</v>
      </c>
      <c r="G91" s="77" t="s">
        <v>269</v>
      </c>
      <c r="H91" s="77" t="s">
        <v>218</v>
      </c>
      <c r="I91" s="78">
        <v>43702</v>
      </c>
      <c r="J91" s="78">
        <v>43708</v>
      </c>
      <c r="K91" s="37">
        <v>1243.33</v>
      </c>
    </row>
    <row r="92" spans="1:11" ht="28.5" x14ac:dyDescent="0.25">
      <c r="A92" s="112"/>
      <c r="B92" s="77">
        <v>2769</v>
      </c>
      <c r="C92" s="78">
        <v>43683</v>
      </c>
      <c r="D92" s="77" t="s">
        <v>270</v>
      </c>
      <c r="E92" s="77" t="s">
        <v>20</v>
      </c>
      <c r="F92" s="21" t="s">
        <v>268</v>
      </c>
      <c r="G92" s="77" t="s">
        <v>271</v>
      </c>
      <c r="H92" s="77" t="s">
        <v>218</v>
      </c>
      <c r="I92" s="78">
        <v>43702</v>
      </c>
      <c r="J92" s="78">
        <v>43708</v>
      </c>
      <c r="K92" s="37">
        <v>1243.33</v>
      </c>
    </row>
    <row r="93" spans="1:11" ht="28.5" x14ac:dyDescent="0.25">
      <c r="A93" s="112"/>
      <c r="B93" s="77">
        <v>2770</v>
      </c>
      <c r="C93" s="78">
        <v>43683</v>
      </c>
      <c r="D93" s="77" t="s">
        <v>272</v>
      </c>
      <c r="E93" s="77" t="s">
        <v>273</v>
      </c>
      <c r="F93" s="21" t="s">
        <v>268</v>
      </c>
      <c r="G93" s="77" t="s">
        <v>274</v>
      </c>
      <c r="H93" s="77" t="s">
        <v>218</v>
      </c>
      <c r="I93" s="78">
        <v>43702</v>
      </c>
      <c r="J93" s="78">
        <v>43708</v>
      </c>
      <c r="K93" s="37">
        <v>1351.01</v>
      </c>
    </row>
    <row r="94" spans="1:11" ht="42.75" x14ac:dyDescent="0.25">
      <c r="A94" s="112"/>
      <c r="B94" s="80">
        <v>2772</v>
      </c>
      <c r="C94" s="88">
        <v>43690</v>
      </c>
      <c r="D94" s="80" t="s">
        <v>275</v>
      </c>
      <c r="E94" s="80" t="s">
        <v>20</v>
      </c>
      <c r="F94" s="42" t="s">
        <v>276</v>
      </c>
      <c r="G94" s="80" t="s">
        <v>277</v>
      </c>
      <c r="H94" s="80" t="s">
        <v>218</v>
      </c>
      <c r="I94" s="88">
        <v>43702</v>
      </c>
      <c r="J94" s="88">
        <v>43708</v>
      </c>
      <c r="K94" s="70">
        <v>1213.6300000000001</v>
      </c>
    </row>
    <row r="95" spans="1:11" ht="15" customHeight="1" x14ac:dyDescent="0.25">
      <c r="A95" s="112"/>
      <c r="B95" s="80">
        <v>2773</v>
      </c>
      <c r="C95" s="88">
        <v>43686</v>
      </c>
      <c r="D95" s="80" t="s">
        <v>278</v>
      </c>
      <c r="E95" s="80" t="s">
        <v>26</v>
      </c>
      <c r="F95" s="42" t="s">
        <v>131</v>
      </c>
      <c r="G95" s="80" t="s">
        <v>279</v>
      </c>
      <c r="H95" s="80" t="s">
        <v>204</v>
      </c>
      <c r="I95" s="88">
        <v>43697</v>
      </c>
      <c r="J95" s="88">
        <v>43701</v>
      </c>
      <c r="K95" s="70">
        <v>1598.63</v>
      </c>
    </row>
    <row r="96" spans="1:11" ht="15" customHeight="1" x14ac:dyDescent="0.25">
      <c r="A96" s="112"/>
      <c r="B96" s="80">
        <v>2774</v>
      </c>
      <c r="C96" s="88">
        <v>43686</v>
      </c>
      <c r="D96" s="42" t="s">
        <v>280</v>
      </c>
      <c r="E96" s="80" t="s">
        <v>102</v>
      </c>
      <c r="F96" s="42" t="s">
        <v>131</v>
      </c>
      <c r="G96" s="80" t="s">
        <v>281</v>
      </c>
      <c r="H96" s="80" t="s">
        <v>204</v>
      </c>
      <c r="I96" s="88">
        <v>43697</v>
      </c>
      <c r="J96" s="88">
        <v>43701</v>
      </c>
      <c r="K96" s="70">
        <v>1144.33</v>
      </c>
    </row>
    <row r="97" spans="1:11" ht="15" customHeight="1" x14ac:dyDescent="0.25">
      <c r="A97" s="112"/>
      <c r="B97" s="77">
        <v>2775</v>
      </c>
      <c r="C97" s="78">
        <v>43686</v>
      </c>
      <c r="D97" s="77" t="s">
        <v>282</v>
      </c>
      <c r="E97" s="77" t="s">
        <v>283</v>
      </c>
      <c r="F97" s="21" t="s">
        <v>131</v>
      </c>
      <c r="G97" s="77" t="s">
        <v>284</v>
      </c>
      <c r="H97" s="77" t="s">
        <v>204</v>
      </c>
      <c r="I97" s="78">
        <v>43697</v>
      </c>
      <c r="J97" s="78">
        <v>43701</v>
      </c>
      <c r="K97" s="37">
        <v>1598.63</v>
      </c>
    </row>
    <row r="98" spans="1:11" ht="15" customHeight="1" x14ac:dyDescent="0.25">
      <c r="A98" s="112"/>
      <c r="B98" s="80">
        <v>2776</v>
      </c>
      <c r="C98" s="88">
        <v>43686</v>
      </c>
      <c r="D98" s="80" t="s">
        <v>41</v>
      </c>
      <c r="E98" s="80" t="s">
        <v>20</v>
      </c>
      <c r="F98" s="42" t="s">
        <v>285</v>
      </c>
      <c r="G98" s="80" t="s">
        <v>286</v>
      </c>
      <c r="H98" s="80" t="s">
        <v>218</v>
      </c>
      <c r="I98" s="88">
        <v>43696</v>
      </c>
      <c r="J98" s="88">
        <v>43699</v>
      </c>
      <c r="K98" s="70">
        <v>1939.63</v>
      </c>
    </row>
    <row r="99" spans="1:11" ht="28.5" x14ac:dyDescent="0.25">
      <c r="A99" s="112"/>
      <c r="B99" s="80">
        <v>2777</v>
      </c>
      <c r="C99" s="88">
        <v>43686</v>
      </c>
      <c r="D99" s="80" t="s">
        <v>287</v>
      </c>
      <c r="E99" s="80" t="s">
        <v>47</v>
      </c>
      <c r="F99" s="42" t="s">
        <v>288</v>
      </c>
      <c r="G99" s="80" t="s">
        <v>289</v>
      </c>
      <c r="H99" s="80" t="s">
        <v>218</v>
      </c>
      <c r="I99" s="88">
        <v>43696</v>
      </c>
      <c r="J99" s="88">
        <v>43700</v>
      </c>
      <c r="K99" s="70">
        <v>1412.73</v>
      </c>
    </row>
    <row r="100" spans="1:11" ht="15" customHeight="1" x14ac:dyDescent="0.25">
      <c r="A100" s="112"/>
      <c r="B100" s="80">
        <v>2778</v>
      </c>
      <c r="C100" s="88">
        <v>43686</v>
      </c>
      <c r="D100" s="80" t="s">
        <v>34</v>
      </c>
      <c r="E100" s="80" t="s">
        <v>35</v>
      </c>
      <c r="F100" s="42" t="s">
        <v>40</v>
      </c>
      <c r="G100" s="80" t="s">
        <v>290</v>
      </c>
      <c r="H100" s="80" t="s">
        <v>50</v>
      </c>
      <c r="I100" s="88">
        <v>43679</v>
      </c>
      <c r="J100" s="88">
        <v>43681</v>
      </c>
      <c r="K100" s="70">
        <v>993.63</v>
      </c>
    </row>
    <row r="101" spans="1:11" ht="15" customHeight="1" x14ac:dyDescent="0.25">
      <c r="A101" s="112"/>
      <c r="B101" s="80">
        <v>2779</v>
      </c>
      <c r="C101" s="88">
        <v>43686</v>
      </c>
      <c r="D101" s="80" t="s">
        <v>291</v>
      </c>
      <c r="E101" s="80" t="s">
        <v>283</v>
      </c>
      <c r="F101" s="42" t="s">
        <v>131</v>
      </c>
      <c r="G101" s="80" t="s">
        <v>292</v>
      </c>
      <c r="H101" s="80" t="s">
        <v>204</v>
      </c>
      <c r="I101" s="88">
        <v>43698</v>
      </c>
      <c r="J101" s="88">
        <v>43699</v>
      </c>
      <c r="K101" s="70">
        <v>1204.83</v>
      </c>
    </row>
    <row r="102" spans="1:11" ht="15" customHeight="1" x14ac:dyDescent="0.25">
      <c r="A102" s="112"/>
      <c r="B102" s="80">
        <v>2781</v>
      </c>
      <c r="C102" s="88">
        <v>43686</v>
      </c>
      <c r="D102" s="80" t="s">
        <v>211</v>
      </c>
      <c r="E102" s="80" t="s">
        <v>102</v>
      </c>
      <c r="F102" s="42" t="s">
        <v>131</v>
      </c>
      <c r="G102" s="80" t="s">
        <v>293</v>
      </c>
      <c r="H102" s="80" t="s">
        <v>204</v>
      </c>
      <c r="I102" s="88">
        <v>43698</v>
      </c>
      <c r="J102" s="88">
        <v>43701</v>
      </c>
      <c r="K102" s="70">
        <v>1144.33</v>
      </c>
    </row>
    <row r="103" spans="1:11" ht="15" customHeight="1" x14ac:dyDescent="0.25">
      <c r="A103" s="112"/>
      <c r="B103" s="80">
        <v>2782</v>
      </c>
      <c r="C103" s="88">
        <v>43686</v>
      </c>
      <c r="D103" s="80" t="s">
        <v>294</v>
      </c>
      <c r="E103" s="80" t="s">
        <v>295</v>
      </c>
      <c r="F103" s="42" t="s">
        <v>131</v>
      </c>
      <c r="G103" s="80" t="s">
        <v>296</v>
      </c>
      <c r="H103" s="80" t="s">
        <v>204</v>
      </c>
      <c r="I103" s="88">
        <v>43698</v>
      </c>
      <c r="J103" s="88">
        <v>43701</v>
      </c>
      <c r="K103" s="70">
        <v>1103.6300000000001</v>
      </c>
    </row>
    <row r="104" spans="1:11" ht="15" customHeight="1" x14ac:dyDescent="0.25">
      <c r="A104" s="112"/>
      <c r="B104" s="80">
        <v>2783</v>
      </c>
      <c r="C104" s="88">
        <v>43686</v>
      </c>
      <c r="D104" s="80" t="s">
        <v>297</v>
      </c>
      <c r="E104" s="80" t="s">
        <v>20</v>
      </c>
      <c r="F104" s="42" t="s">
        <v>131</v>
      </c>
      <c r="G104" s="80" t="s">
        <v>298</v>
      </c>
      <c r="H104" s="80" t="s">
        <v>204</v>
      </c>
      <c r="I104" s="88">
        <v>43698</v>
      </c>
      <c r="J104" s="88">
        <v>43701</v>
      </c>
      <c r="K104" s="70">
        <v>1103.6300000000001</v>
      </c>
    </row>
    <row r="105" spans="1:11" ht="15" customHeight="1" x14ac:dyDescent="0.25">
      <c r="A105" s="112"/>
      <c r="B105" s="80">
        <v>2784</v>
      </c>
      <c r="C105" s="88">
        <v>43686</v>
      </c>
      <c r="D105" s="80" t="s">
        <v>299</v>
      </c>
      <c r="E105" s="80" t="s">
        <v>232</v>
      </c>
      <c r="F105" s="42" t="s">
        <v>131</v>
      </c>
      <c r="G105" s="80" t="s">
        <v>300</v>
      </c>
      <c r="H105" s="80" t="s">
        <v>204</v>
      </c>
      <c r="I105" s="88">
        <v>43698</v>
      </c>
      <c r="J105" s="88">
        <v>43701</v>
      </c>
      <c r="K105" s="70">
        <v>1144.33</v>
      </c>
    </row>
    <row r="106" spans="1:11" ht="28.5" x14ac:dyDescent="0.25">
      <c r="A106" s="112"/>
      <c r="B106" s="80">
        <v>2785</v>
      </c>
      <c r="C106" s="88">
        <v>43690</v>
      </c>
      <c r="D106" s="80" t="s">
        <v>48</v>
      </c>
      <c r="E106" s="80" t="s">
        <v>20</v>
      </c>
      <c r="F106" s="42" t="s">
        <v>301</v>
      </c>
      <c r="G106" s="80" t="s">
        <v>302</v>
      </c>
      <c r="H106" s="80" t="s">
        <v>218</v>
      </c>
      <c r="I106" s="88">
        <v>43695</v>
      </c>
      <c r="J106" s="88">
        <v>43702</v>
      </c>
      <c r="K106" s="70">
        <v>2333.4299999999998</v>
      </c>
    </row>
    <row r="107" spans="1:11" ht="15" customHeight="1" x14ac:dyDescent="0.25">
      <c r="A107" s="112"/>
      <c r="B107" s="80">
        <v>2787</v>
      </c>
      <c r="C107" s="88">
        <v>43696</v>
      </c>
      <c r="D107" s="80" t="s">
        <v>44</v>
      </c>
      <c r="E107" s="80" t="s">
        <v>303</v>
      </c>
      <c r="F107" s="42" t="s">
        <v>131</v>
      </c>
      <c r="G107" s="80" t="s">
        <v>304</v>
      </c>
      <c r="H107" s="80" t="s">
        <v>204</v>
      </c>
      <c r="I107" s="88">
        <v>43698</v>
      </c>
      <c r="J107" s="88">
        <v>43701</v>
      </c>
      <c r="K107" s="70">
        <v>1774.63</v>
      </c>
    </row>
    <row r="108" spans="1:11" ht="15" customHeight="1" x14ac:dyDescent="0.25">
      <c r="A108" s="112"/>
      <c r="B108" s="80">
        <v>2788</v>
      </c>
      <c r="C108" s="88">
        <v>43690</v>
      </c>
      <c r="D108" s="80" t="s">
        <v>305</v>
      </c>
      <c r="E108" s="80" t="s">
        <v>306</v>
      </c>
      <c r="F108" s="42" t="s">
        <v>131</v>
      </c>
      <c r="G108" s="80" t="s">
        <v>307</v>
      </c>
      <c r="H108" s="80" t="s">
        <v>204</v>
      </c>
      <c r="I108" s="88">
        <v>43698</v>
      </c>
      <c r="J108" s="88">
        <v>43701</v>
      </c>
      <c r="K108" s="70">
        <v>1319.23</v>
      </c>
    </row>
    <row r="109" spans="1:11" ht="28.5" x14ac:dyDescent="0.25">
      <c r="A109" s="112"/>
      <c r="B109" s="80">
        <v>2789</v>
      </c>
      <c r="C109" s="88">
        <v>43691</v>
      </c>
      <c r="D109" s="80" t="s">
        <v>254</v>
      </c>
      <c r="E109" s="80" t="s">
        <v>255</v>
      </c>
      <c r="F109" s="42" t="s">
        <v>308</v>
      </c>
      <c r="G109" s="80" t="s">
        <v>309</v>
      </c>
      <c r="H109" s="80" t="s">
        <v>310</v>
      </c>
      <c r="I109" s="88">
        <v>43695</v>
      </c>
      <c r="J109" s="88">
        <v>43700</v>
      </c>
      <c r="K109" s="70">
        <v>2482.42</v>
      </c>
    </row>
    <row r="110" spans="1:11" ht="28.5" x14ac:dyDescent="0.25">
      <c r="A110" s="112"/>
      <c r="B110" s="80">
        <v>2789</v>
      </c>
      <c r="C110" s="88">
        <v>43690</v>
      </c>
      <c r="D110" s="80" t="s">
        <v>254</v>
      </c>
      <c r="E110" s="80" t="s">
        <v>255</v>
      </c>
      <c r="F110" s="42" t="s">
        <v>311</v>
      </c>
      <c r="G110" s="80" t="s">
        <v>312</v>
      </c>
      <c r="H110" s="80" t="s">
        <v>313</v>
      </c>
      <c r="I110" s="88">
        <v>43697</v>
      </c>
      <c r="J110" s="79" t="s">
        <v>32</v>
      </c>
      <c r="K110" s="69">
        <v>1250.55</v>
      </c>
    </row>
    <row r="111" spans="1:11" ht="28.5" x14ac:dyDescent="0.25">
      <c r="A111" s="112"/>
      <c r="B111" s="77">
        <v>2790</v>
      </c>
      <c r="C111" s="78">
        <v>43691</v>
      </c>
      <c r="D111" s="77" t="s">
        <v>200</v>
      </c>
      <c r="E111" s="77" t="s">
        <v>314</v>
      </c>
      <c r="F111" s="21" t="s">
        <v>315</v>
      </c>
      <c r="G111" s="77" t="s">
        <v>316</v>
      </c>
      <c r="H111" s="77" t="s">
        <v>317</v>
      </c>
      <c r="I111" s="78">
        <v>43695</v>
      </c>
      <c r="J111" s="78">
        <v>43700</v>
      </c>
      <c r="K111" s="37">
        <v>2522.4299999999998</v>
      </c>
    </row>
    <row r="112" spans="1:11" ht="28.5" x14ac:dyDescent="0.25">
      <c r="A112" s="112"/>
      <c r="B112" s="77">
        <v>2790</v>
      </c>
      <c r="C112" s="78">
        <v>43691</v>
      </c>
      <c r="D112" s="77" t="s">
        <v>200</v>
      </c>
      <c r="E112" s="77" t="s">
        <v>314</v>
      </c>
      <c r="F112" s="21" t="s">
        <v>318</v>
      </c>
      <c r="G112" s="77" t="s">
        <v>319</v>
      </c>
      <c r="H112" s="77" t="s">
        <v>313</v>
      </c>
      <c r="I112" s="78">
        <v>43697</v>
      </c>
      <c r="J112" s="78">
        <v>43697</v>
      </c>
      <c r="K112" s="37">
        <v>1137.05</v>
      </c>
    </row>
    <row r="113" spans="1:11" ht="15" customHeight="1" x14ac:dyDescent="0.25">
      <c r="A113" s="112"/>
      <c r="B113" s="77">
        <v>2791</v>
      </c>
      <c r="C113" s="78">
        <v>43690</v>
      </c>
      <c r="D113" s="77" t="s">
        <v>320</v>
      </c>
      <c r="E113" s="77" t="s">
        <v>232</v>
      </c>
      <c r="F113" s="21" t="s">
        <v>131</v>
      </c>
      <c r="G113" s="77" t="s">
        <v>321</v>
      </c>
      <c r="H113" s="77" t="s">
        <v>204</v>
      </c>
      <c r="I113" s="78">
        <v>43698</v>
      </c>
      <c r="J113" s="78">
        <v>43700</v>
      </c>
      <c r="K113" s="37">
        <v>1367.63</v>
      </c>
    </row>
    <row r="114" spans="1:11" ht="15" customHeight="1" x14ac:dyDescent="0.25">
      <c r="A114" s="112"/>
      <c r="B114" s="80">
        <v>2792</v>
      </c>
      <c r="C114" s="88">
        <v>43693</v>
      </c>
      <c r="D114" s="80" t="s">
        <v>322</v>
      </c>
      <c r="E114" s="80" t="s">
        <v>52</v>
      </c>
      <c r="F114" s="42" t="s">
        <v>131</v>
      </c>
      <c r="G114" s="80" t="s">
        <v>323</v>
      </c>
      <c r="H114" s="80" t="s">
        <v>204</v>
      </c>
      <c r="I114" s="88">
        <v>43697</v>
      </c>
      <c r="J114" s="88">
        <v>43700</v>
      </c>
      <c r="K114" s="70">
        <v>2938.63</v>
      </c>
    </row>
    <row r="115" spans="1:11" ht="15" customHeight="1" x14ac:dyDescent="0.25">
      <c r="A115" s="112"/>
      <c r="B115" s="80">
        <v>2793</v>
      </c>
      <c r="C115" s="88">
        <v>43693</v>
      </c>
      <c r="D115" s="80" t="s">
        <v>205</v>
      </c>
      <c r="E115" s="80" t="s">
        <v>52</v>
      </c>
      <c r="F115" s="42" t="s">
        <v>131</v>
      </c>
      <c r="G115" s="80" t="s">
        <v>324</v>
      </c>
      <c r="H115" s="80" t="s">
        <v>95</v>
      </c>
      <c r="I115" s="79" t="s">
        <v>32</v>
      </c>
      <c r="J115" s="88">
        <v>43700</v>
      </c>
      <c r="K115" s="70">
        <v>890.79</v>
      </c>
    </row>
    <row r="116" spans="1:11" ht="15" customHeight="1" x14ac:dyDescent="0.25">
      <c r="A116" s="112"/>
      <c r="B116" s="80">
        <v>2794</v>
      </c>
      <c r="C116" s="88">
        <v>43691</v>
      </c>
      <c r="D116" s="80" t="s">
        <v>325</v>
      </c>
      <c r="E116" s="80" t="s">
        <v>47</v>
      </c>
      <c r="F116" s="42" t="s">
        <v>326</v>
      </c>
      <c r="G116" s="80" t="s">
        <v>327</v>
      </c>
      <c r="H116" s="80" t="s">
        <v>328</v>
      </c>
      <c r="I116" s="88">
        <v>43703</v>
      </c>
      <c r="J116" s="88">
        <v>43709</v>
      </c>
      <c r="K116" s="70">
        <v>608.61</v>
      </c>
    </row>
    <row r="117" spans="1:11" ht="28.5" x14ac:dyDescent="0.25">
      <c r="A117" s="112"/>
      <c r="B117" s="80">
        <v>2795</v>
      </c>
      <c r="C117" s="88">
        <v>43691</v>
      </c>
      <c r="D117" s="80" t="s">
        <v>34</v>
      </c>
      <c r="E117" s="80" t="s">
        <v>35</v>
      </c>
      <c r="F117" s="42" t="s">
        <v>329</v>
      </c>
      <c r="G117" s="80" t="s">
        <v>330</v>
      </c>
      <c r="H117" s="80" t="s">
        <v>218</v>
      </c>
      <c r="I117" s="88">
        <v>43704</v>
      </c>
      <c r="J117" s="88">
        <v>43706</v>
      </c>
      <c r="K117" s="70">
        <v>1168.53</v>
      </c>
    </row>
    <row r="118" spans="1:11" ht="28.5" x14ac:dyDescent="0.25">
      <c r="A118" s="112"/>
      <c r="B118" s="80">
        <v>2796</v>
      </c>
      <c r="C118" s="88">
        <v>43690</v>
      </c>
      <c r="D118" s="80" t="s">
        <v>331</v>
      </c>
      <c r="E118" s="80" t="s">
        <v>332</v>
      </c>
      <c r="F118" s="42" t="s">
        <v>333</v>
      </c>
      <c r="G118" s="80" t="s">
        <v>334</v>
      </c>
      <c r="H118" s="80" t="s">
        <v>335</v>
      </c>
      <c r="I118" s="88">
        <v>43695</v>
      </c>
      <c r="J118" s="79" t="s">
        <v>32</v>
      </c>
      <c r="K118" s="69">
        <v>856.63</v>
      </c>
    </row>
    <row r="119" spans="1:11" ht="28.5" x14ac:dyDescent="0.25">
      <c r="A119" s="112"/>
      <c r="B119" s="80">
        <v>2796</v>
      </c>
      <c r="C119" s="88">
        <v>43690</v>
      </c>
      <c r="D119" s="80" t="s">
        <v>331</v>
      </c>
      <c r="E119" s="80" t="s">
        <v>332</v>
      </c>
      <c r="F119" s="42" t="s">
        <v>336</v>
      </c>
      <c r="G119" s="80" t="s">
        <v>337</v>
      </c>
      <c r="H119" s="80" t="s">
        <v>338</v>
      </c>
      <c r="I119" s="79" t="s">
        <v>32</v>
      </c>
      <c r="J119" s="88">
        <v>43699</v>
      </c>
      <c r="K119" s="70">
        <v>627.29</v>
      </c>
    </row>
    <row r="120" spans="1:11" ht="28.5" x14ac:dyDescent="0.25">
      <c r="A120" s="112"/>
      <c r="B120" s="80">
        <v>2797</v>
      </c>
      <c r="C120" s="88">
        <v>43690</v>
      </c>
      <c r="D120" s="80" t="s">
        <v>339</v>
      </c>
      <c r="E120" s="80" t="s">
        <v>332</v>
      </c>
      <c r="F120" s="42" t="s">
        <v>340</v>
      </c>
      <c r="G120" s="80" t="s">
        <v>341</v>
      </c>
      <c r="H120" s="80" t="s">
        <v>335</v>
      </c>
      <c r="I120" s="88">
        <v>43695</v>
      </c>
      <c r="J120" s="79" t="s">
        <v>32</v>
      </c>
      <c r="K120" s="69">
        <v>856.63</v>
      </c>
    </row>
    <row r="121" spans="1:11" ht="28.5" x14ac:dyDescent="0.25">
      <c r="A121" s="112"/>
      <c r="B121" s="80">
        <v>2797</v>
      </c>
      <c r="C121" s="88">
        <v>43690</v>
      </c>
      <c r="D121" s="80" t="s">
        <v>339</v>
      </c>
      <c r="E121" s="80" t="s">
        <v>332</v>
      </c>
      <c r="F121" s="42" t="s">
        <v>342</v>
      </c>
      <c r="G121" s="80" t="s">
        <v>343</v>
      </c>
      <c r="H121" s="80" t="s">
        <v>338</v>
      </c>
      <c r="I121" s="79" t="s">
        <v>32</v>
      </c>
      <c r="J121" s="88">
        <v>43699</v>
      </c>
      <c r="K121" s="70">
        <v>627.29</v>
      </c>
    </row>
    <row r="122" spans="1:11" ht="28.5" x14ac:dyDescent="0.25">
      <c r="A122" s="112"/>
      <c r="B122" s="77">
        <v>2798</v>
      </c>
      <c r="C122" s="78">
        <v>43690</v>
      </c>
      <c r="D122" s="77" t="s">
        <v>344</v>
      </c>
      <c r="E122" s="77" t="s">
        <v>332</v>
      </c>
      <c r="F122" s="21" t="s">
        <v>345</v>
      </c>
      <c r="G122" s="77" t="s">
        <v>341</v>
      </c>
      <c r="H122" s="77" t="s">
        <v>335</v>
      </c>
      <c r="I122" s="78">
        <v>43695</v>
      </c>
      <c r="J122" s="83" t="s">
        <v>32</v>
      </c>
      <c r="K122" s="71">
        <v>856.62</v>
      </c>
    </row>
    <row r="123" spans="1:11" ht="28.5" x14ac:dyDescent="0.25">
      <c r="A123" s="112"/>
      <c r="B123" s="80">
        <v>2798</v>
      </c>
      <c r="C123" s="88">
        <v>43690</v>
      </c>
      <c r="D123" s="80" t="s">
        <v>344</v>
      </c>
      <c r="E123" s="80" t="s">
        <v>332</v>
      </c>
      <c r="F123" s="42" t="s">
        <v>346</v>
      </c>
      <c r="G123" s="80" t="s">
        <v>347</v>
      </c>
      <c r="H123" s="80" t="s">
        <v>338</v>
      </c>
      <c r="I123" s="83" t="s">
        <v>32</v>
      </c>
      <c r="J123" s="88">
        <v>43699</v>
      </c>
      <c r="K123" s="70">
        <v>627.29</v>
      </c>
    </row>
    <row r="124" spans="1:11" ht="15" customHeight="1" x14ac:dyDescent="0.25">
      <c r="A124" s="112"/>
      <c r="B124" s="80">
        <v>2799</v>
      </c>
      <c r="C124" s="88">
        <v>43691</v>
      </c>
      <c r="D124" s="80" t="s">
        <v>348</v>
      </c>
      <c r="E124" s="80" t="s">
        <v>20</v>
      </c>
      <c r="F124" s="42" t="s">
        <v>227</v>
      </c>
      <c r="G124" s="80" t="s">
        <v>349</v>
      </c>
      <c r="H124" s="80" t="s">
        <v>350</v>
      </c>
      <c r="I124" s="88">
        <v>43696</v>
      </c>
      <c r="J124" s="88">
        <v>43700</v>
      </c>
      <c r="K124" s="70">
        <v>1911.03</v>
      </c>
    </row>
    <row r="125" spans="1:11" ht="15" customHeight="1" x14ac:dyDescent="0.25">
      <c r="A125" s="112"/>
      <c r="B125" s="80">
        <v>2800</v>
      </c>
      <c r="C125" s="88">
        <v>43691</v>
      </c>
      <c r="D125" s="80" t="s">
        <v>229</v>
      </c>
      <c r="E125" s="80" t="s">
        <v>20</v>
      </c>
      <c r="F125" s="42" t="s">
        <v>227</v>
      </c>
      <c r="G125" s="80" t="s">
        <v>351</v>
      </c>
      <c r="H125" s="80" t="s">
        <v>204</v>
      </c>
      <c r="I125" s="88">
        <v>43696</v>
      </c>
      <c r="J125" s="88">
        <v>43700</v>
      </c>
      <c r="K125" s="70">
        <v>1911.03</v>
      </c>
    </row>
    <row r="126" spans="1:11" ht="15" customHeight="1" x14ac:dyDescent="0.25">
      <c r="A126" s="112"/>
      <c r="B126" s="80">
        <v>2801</v>
      </c>
      <c r="C126" s="88">
        <v>43691</v>
      </c>
      <c r="D126" s="80" t="s">
        <v>225</v>
      </c>
      <c r="E126" s="80" t="s">
        <v>226</v>
      </c>
      <c r="F126" s="42" t="s">
        <v>227</v>
      </c>
      <c r="G126" s="80" t="s">
        <v>352</v>
      </c>
      <c r="H126" s="80" t="s">
        <v>204</v>
      </c>
      <c r="I126" s="88">
        <v>43696</v>
      </c>
      <c r="J126" s="88">
        <v>43700</v>
      </c>
      <c r="K126" s="70">
        <v>1911.03</v>
      </c>
    </row>
    <row r="127" spans="1:11" ht="15" customHeight="1" x14ac:dyDescent="0.25">
      <c r="A127" s="112"/>
      <c r="B127" s="80">
        <v>2802</v>
      </c>
      <c r="C127" s="88">
        <v>43691</v>
      </c>
      <c r="D127" s="80" t="s">
        <v>353</v>
      </c>
      <c r="E127" s="80" t="s">
        <v>354</v>
      </c>
      <c r="F127" s="42" t="s">
        <v>355</v>
      </c>
      <c r="G127" s="80" t="s">
        <v>356</v>
      </c>
      <c r="H127" s="80" t="s">
        <v>357</v>
      </c>
      <c r="I127" s="88">
        <v>43698</v>
      </c>
      <c r="J127" s="88">
        <v>43701</v>
      </c>
      <c r="K127" s="70">
        <v>1447.73</v>
      </c>
    </row>
    <row r="128" spans="1:11" ht="28.5" x14ac:dyDescent="0.25">
      <c r="A128" s="112"/>
      <c r="B128" s="80">
        <v>2803</v>
      </c>
      <c r="C128" s="88">
        <v>43696</v>
      </c>
      <c r="D128" s="80" t="s">
        <v>358</v>
      </c>
      <c r="E128" s="80" t="s">
        <v>359</v>
      </c>
      <c r="F128" s="42" t="s">
        <v>360</v>
      </c>
      <c r="G128" s="80" t="s">
        <v>361</v>
      </c>
      <c r="H128" s="80" t="s">
        <v>95</v>
      </c>
      <c r="I128" s="83" t="s">
        <v>32</v>
      </c>
      <c r="J128" s="88">
        <v>43701</v>
      </c>
      <c r="K128" s="70">
        <v>814.49</v>
      </c>
    </row>
    <row r="129" spans="1:11" ht="28.5" x14ac:dyDescent="0.25">
      <c r="A129" s="112"/>
      <c r="B129" s="80">
        <v>2804</v>
      </c>
      <c r="C129" s="88">
        <v>43679</v>
      </c>
      <c r="D129" s="80" t="s">
        <v>38</v>
      </c>
      <c r="E129" s="80" t="s">
        <v>20</v>
      </c>
      <c r="F129" s="42" t="s">
        <v>362</v>
      </c>
      <c r="G129" s="80" t="s">
        <v>267</v>
      </c>
      <c r="H129" s="80" t="s">
        <v>28</v>
      </c>
      <c r="I129" s="88">
        <v>43682</v>
      </c>
      <c r="J129" s="88">
        <v>43682</v>
      </c>
      <c r="K129" s="70">
        <v>850.15</v>
      </c>
    </row>
    <row r="130" spans="1:11" ht="15" customHeight="1" x14ac:dyDescent="0.25">
      <c r="A130" s="112"/>
      <c r="B130" s="80">
        <v>2806</v>
      </c>
      <c r="C130" s="88">
        <v>43698</v>
      </c>
      <c r="D130" s="80" t="s">
        <v>363</v>
      </c>
      <c r="E130" s="80" t="s">
        <v>51</v>
      </c>
      <c r="F130" s="89" t="s">
        <v>364</v>
      </c>
      <c r="G130" s="80" t="s">
        <v>365</v>
      </c>
      <c r="H130" s="80" t="s">
        <v>366</v>
      </c>
      <c r="I130" s="88">
        <v>43719</v>
      </c>
      <c r="J130" s="88">
        <v>43722</v>
      </c>
      <c r="K130" s="70">
        <v>1970.12</v>
      </c>
    </row>
    <row r="131" spans="1:11" ht="15" customHeight="1" x14ac:dyDescent="0.25">
      <c r="A131" s="112"/>
      <c r="B131" s="80">
        <v>2807</v>
      </c>
      <c r="C131" s="88">
        <v>43686</v>
      </c>
      <c r="D131" s="80" t="s">
        <v>282</v>
      </c>
      <c r="E131" s="80" t="s">
        <v>283</v>
      </c>
      <c r="F131" s="21" t="s">
        <v>131</v>
      </c>
      <c r="G131" s="80" t="s">
        <v>284</v>
      </c>
      <c r="H131" s="80" t="s">
        <v>204</v>
      </c>
      <c r="I131" s="88">
        <v>43696</v>
      </c>
      <c r="J131" s="88">
        <v>43701</v>
      </c>
      <c r="K131" s="70">
        <v>704.31</v>
      </c>
    </row>
    <row r="132" spans="1:11" ht="15" customHeight="1" x14ac:dyDescent="0.25">
      <c r="A132" s="112"/>
      <c r="B132" s="77">
        <v>2808</v>
      </c>
      <c r="C132" s="78">
        <v>43690</v>
      </c>
      <c r="D132" s="77" t="s">
        <v>254</v>
      </c>
      <c r="E132" s="77" t="s">
        <v>255</v>
      </c>
      <c r="F132" s="21" t="s">
        <v>131</v>
      </c>
      <c r="G132" s="77" t="s">
        <v>367</v>
      </c>
      <c r="H132" s="77" t="s">
        <v>204</v>
      </c>
      <c r="I132" s="78">
        <v>43698</v>
      </c>
      <c r="J132" s="78">
        <v>43699</v>
      </c>
      <c r="K132" s="37">
        <v>1367.63</v>
      </c>
    </row>
    <row r="133" spans="1:11" ht="15" customHeight="1" x14ac:dyDescent="0.25">
      <c r="A133" s="112"/>
      <c r="B133" s="77">
        <v>2809</v>
      </c>
      <c r="C133" s="78">
        <v>43697</v>
      </c>
      <c r="D133" s="77" t="s">
        <v>368</v>
      </c>
      <c r="E133" s="77" t="s">
        <v>369</v>
      </c>
      <c r="F133" s="21" t="s">
        <v>370</v>
      </c>
      <c r="G133" s="77" t="s">
        <v>371</v>
      </c>
      <c r="H133" s="77" t="s">
        <v>372</v>
      </c>
      <c r="I133" s="78">
        <v>43711</v>
      </c>
      <c r="J133" s="79" t="s">
        <v>32</v>
      </c>
      <c r="K133" s="69">
        <v>1002.65</v>
      </c>
    </row>
    <row r="134" spans="1:11" ht="15" customHeight="1" x14ac:dyDescent="0.25">
      <c r="A134" s="112"/>
      <c r="B134" s="80">
        <v>2809</v>
      </c>
      <c r="C134" s="88">
        <v>43697</v>
      </c>
      <c r="D134" s="80" t="s">
        <v>368</v>
      </c>
      <c r="E134" s="80" t="s">
        <v>369</v>
      </c>
      <c r="F134" s="42" t="s">
        <v>370</v>
      </c>
      <c r="G134" s="80" t="s">
        <v>373</v>
      </c>
      <c r="H134" s="80" t="s">
        <v>374</v>
      </c>
      <c r="I134" s="83" t="s">
        <v>32</v>
      </c>
      <c r="J134" s="88">
        <v>43716</v>
      </c>
      <c r="K134" s="70">
        <v>1369.65</v>
      </c>
    </row>
    <row r="135" spans="1:11" ht="15" customHeight="1" x14ac:dyDescent="0.25">
      <c r="A135" s="112"/>
      <c r="B135" s="77">
        <v>2810</v>
      </c>
      <c r="C135" s="78">
        <v>43697</v>
      </c>
      <c r="D135" s="77" t="s">
        <v>375</v>
      </c>
      <c r="E135" s="77" t="s">
        <v>359</v>
      </c>
      <c r="F135" s="21" t="s">
        <v>370</v>
      </c>
      <c r="G135" s="77" t="s">
        <v>376</v>
      </c>
      <c r="H135" s="77" t="s">
        <v>377</v>
      </c>
      <c r="I135" s="78">
        <v>43711</v>
      </c>
      <c r="J135" s="79" t="s">
        <v>32</v>
      </c>
      <c r="K135" s="69">
        <v>1002.65</v>
      </c>
    </row>
    <row r="136" spans="1:11" ht="15" customHeight="1" x14ac:dyDescent="0.25">
      <c r="A136" s="112"/>
      <c r="B136" s="80">
        <v>2810</v>
      </c>
      <c r="C136" s="88">
        <v>43697</v>
      </c>
      <c r="D136" s="80" t="s">
        <v>375</v>
      </c>
      <c r="E136" s="80" t="s">
        <v>359</v>
      </c>
      <c r="F136" s="42" t="s">
        <v>370</v>
      </c>
      <c r="G136" s="80" t="s">
        <v>378</v>
      </c>
      <c r="H136" s="80" t="s">
        <v>379</v>
      </c>
      <c r="I136" s="83" t="s">
        <v>32</v>
      </c>
      <c r="J136" s="88">
        <v>43716</v>
      </c>
      <c r="K136" s="70">
        <v>1369.65</v>
      </c>
    </row>
    <row r="137" spans="1:11" ht="15" customHeight="1" x14ac:dyDescent="0.25">
      <c r="A137" s="112"/>
      <c r="B137" s="80">
        <v>2811</v>
      </c>
      <c r="C137" s="88">
        <v>43697</v>
      </c>
      <c r="D137" s="80" t="s">
        <v>39</v>
      </c>
      <c r="E137" s="80" t="s">
        <v>380</v>
      </c>
      <c r="F137" s="42" t="s">
        <v>381</v>
      </c>
      <c r="G137" s="80" t="s">
        <v>382</v>
      </c>
      <c r="H137" s="80" t="s">
        <v>383</v>
      </c>
      <c r="I137" s="88">
        <v>43710</v>
      </c>
      <c r="J137" s="88">
        <v>43712</v>
      </c>
      <c r="K137" s="70">
        <v>674.63</v>
      </c>
    </row>
    <row r="138" spans="1:11" ht="28.5" x14ac:dyDescent="0.25">
      <c r="A138" s="112"/>
      <c r="B138" s="80">
        <v>2813</v>
      </c>
      <c r="C138" s="88">
        <v>43697</v>
      </c>
      <c r="D138" s="80" t="s">
        <v>207</v>
      </c>
      <c r="E138" s="42" t="s">
        <v>208</v>
      </c>
      <c r="F138" s="42" t="s">
        <v>384</v>
      </c>
      <c r="G138" s="80" t="s">
        <v>385</v>
      </c>
      <c r="H138" s="80" t="s">
        <v>95</v>
      </c>
      <c r="I138" s="83" t="s">
        <v>32</v>
      </c>
      <c r="J138" s="90">
        <v>43700</v>
      </c>
      <c r="K138" s="70">
        <v>1336.99</v>
      </c>
    </row>
    <row r="139" spans="1:11" ht="28.5" x14ac:dyDescent="0.25">
      <c r="A139" s="112"/>
      <c r="B139" s="80">
        <v>2817</v>
      </c>
      <c r="C139" s="88">
        <v>43698</v>
      </c>
      <c r="D139" s="80" t="s">
        <v>294</v>
      </c>
      <c r="E139" s="81" t="s">
        <v>20</v>
      </c>
      <c r="F139" s="42" t="s">
        <v>386</v>
      </c>
      <c r="G139" s="80" t="s">
        <v>387</v>
      </c>
      <c r="H139" s="80" t="s">
        <v>388</v>
      </c>
      <c r="I139" s="88">
        <v>43704</v>
      </c>
      <c r="J139" s="83" t="s">
        <v>32</v>
      </c>
      <c r="K139" s="71">
        <v>1758.42</v>
      </c>
    </row>
    <row r="140" spans="1:11" ht="15" customHeight="1" x14ac:dyDescent="0.25">
      <c r="A140" s="112"/>
      <c r="B140" s="80">
        <v>2817</v>
      </c>
      <c r="C140" s="88">
        <v>43698</v>
      </c>
      <c r="D140" s="80" t="s">
        <v>294</v>
      </c>
      <c r="E140" s="81" t="s">
        <v>20</v>
      </c>
      <c r="F140" s="42" t="s">
        <v>389</v>
      </c>
      <c r="G140" s="80" t="s">
        <v>390</v>
      </c>
      <c r="H140" s="80" t="s">
        <v>259</v>
      </c>
      <c r="I140" s="83" t="s">
        <v>32</v>
      </c>
      <c r="J140" s="88">
        <v>43705</v>
      </c>
      <c r="K140" s="70">
        <v>1299.97</v>
      </c>
    </row>
    <row r="141" spans="1:11" ht="28.5" x14ac:dyDescent="0.25">
      <c r="A141" s="112"/>
      <c r="B141" s="77">
        <v>2818</v>
      </c>
      <c r="C141" s="78">
        <v>43698</v>
      </c>
      <c r="D141" s="77" t="s">
        <v>391</v>
      </c>
      <c r="E141" s="91" t="s">
        <v>20</v>
      </c>
      <c r="F141" s="21" t="s">
        <v>392</v>
      </c>
      <c r="G141" s="77" t="s">
        <v>393</v>
      </c>
      <c r="H141" s="77" t="s">
        <v>236</v>
      </c>
      <c r="I141" s="78">
        <v>43704</v>
      </c>
      <c r="J141" s="78">
        <v>43706</v>
      </c>
      <c r="K141" s="37">
        <v>2402.7800000000002</v>
      </c>
    </row>
    <row r="142" spans="1:11" ht="28.5" x14ac:dyDescent="0.25">
      <c r="A142" s="112"/>
      <c r="B142" s="80">
        <v>2821</v>
      </c>
      <c r="C142" s="88">
        <v>43698</v>
      </c>
      <c r="D142" s="80" t="s">
        <v>200</v>
      </c>
      <c r="E142" s="81" t="s">
        <v>314</v>
      </c>
      <c r="F142" s="42" t="s">
        <v>386</v>
      </c>
      <c r="G142" s="80" t="s">
        <v>394</v>
      </c>
      <c r="H142" s="80" t="s">
        <v>388</v>
      </c>
      <c r="I142" s="88">
        <v>43704</v>
      </c>
      <c r="J142" s="83" t="s">
        <v>32</v>
      </c>
      <c r="K142" s="71">
        <v>1793.42</v>
      </c>
    </row>
    <row r="143" spans="1:11" ht="28.5" x14ac:dyDescent="0.25">
      <c r="A143" s="112"/>
      <c r="B143" s="80">
        <v>2821</v>
      </c>
      <c r="C143" s="88">
        <v>43698</v>
      </c>
      <c r="D143" s="80" t="s">
        <v>200</v>
      </c>
      <c r="E143" s="81" t="s">
        <v>314</v>
      </c>
      <c r="F143" s="42" t="s">
        <v>386</v>
      </c>
      <c r="G143" s="80" t="s">
        <v>395</v>
      </c>
      <c r="H143" s="80" t="s">
        <v>259</v>
      </c>
      <c r="I143" s="83" t="s">
        <v>32</v>
      </c>
      <c r="J143" s="88">
        <v>43705</v>
      </c>
      <c r="K143" s="70">
        <v>1361.97</v>
      </c>
    </row>
    <row r="144" spans="1:11" ht="28.5" x14ac:dyDescent="0.25">
      <c r="A144" s="112"/>
      <c r="B144" s="77">
        <v>2822</v>
      </c>
      <c r="C144" s="78">
        <v>43700</v>
      </c>
      <c r="D144" s="77" t="s">
        <v>225</v>
      </c>
      <c r="E144" s="77" t="s">
        <v>396</v>
      </c>
      <c r="F144" s="21" t="s">
        <v>386</v>
      </c>
      <c r="G144" s="77" t="s">
        <v>397</v>
      </c>
      <c r="H144" s="77" t="s">
        <v>236</v>
      </c>
      <c r="I144" s="78">
        <v>43704</v>
      </c>
      <c r="J144" s="78">
        <v>43706</v>
      </c>
      <c r="K144" s="37">
        <v>2908.38</v>
      </c>
    </row>
    <row r="145" spans="1:11" ht="28.5" x14ac:dyDescent="0.25">
      <c r="A145" s="112"/>
      <c r="B145" s="80">
        <v>2823</v>
      </c>
      <c r="C145" s="88">
        <v>43700</v>
      </c>
      <c r="D145" s="80" t="s">
        <v>221</v>
      </c>
      <c r="E145" s="80" t="s">
        <v>398</v>
      </c>
      <c r="F145" s="42" t="s">
        <v>386</v>
      </c>
      <c r="G145" s="80" t="s">
        <v>397</v>
      </c>
      <c r="H145" s="80" t="s">
        <v>236</v>
      </c>
      <c r="I145" s="88">
        <v>43704</v>
      </c>
      <c r="J145" s="88">
        <v>43706</v>
      </c>
      <c r="K145" s="70">
        <v>2908.38</v>
      </c>
    </row>
    <row r="146" spans="1:11" ht="28.5" x14ac:dyDescent="0.25">
      <c r="A146" s="112"/>
      <c r="B146" s="80">
        <v>2824</v>
      </c>
      <c r="C146" s="88">
        <v>43698</v>
      </c>
      <c r="D146" s="80" t="s">
        <v>399</v>
      </c>
      <c r="E146" s="81" t="s">
        <v>226</v>
      </c>
      <c r="F146" s="42" t="s">
        <v>386</v>
      </c>
      <c r="G146" s="80" t="s">
        <v>394</v>
      </c>
      <c r="H146" s="80" t="s">
        <v>388</v>
      </c>
      <c r="I146" s="88">
        <v>43704</v>
      </c>
      <c r="J146" s="83" t="s">
        <v>32</v>
      </c>
      <c r="K146" s="71">
        <v>1793.42</v>
      </c>
    </row>
    <row r="147" spans="1:11" ht="28.5" x14ac:dyDescent="0.25">
      <c r="A147" s="112"/>
      <c r="B147" s="80">
        <v>2824</v>
      </c>
      <c r="C147" s="88">
        <v>43698</v>
      </c>
      <c r="D147" s="80" t="s">
        <v>399</v>
      </c>
      <c r="E147" s="81" t="s">
        <v>226</v>
      </c>
      <c r="F147" s="42" t="s">
        <v>386</v>
      </c>
      <c r="G147" s="80" t="s">
        <v>395</v>
      </c>
      <c r="H147" s="80" t="s">
        <v>259</v>
      </c>
      <c r="I147" s="83" t="s">
        <v>32</v>
      </c>
      <c r="J147" s="88">
        <v>43705</v>
      </c>
      <c r="K147" s="70">
        <v>1361.97</v>
      </c>
    </row>
    <row r="148" spans="1:11" ht="15" customHeight="1" x14ac:dyDescent="0.25">
      <c r="A148" s="112"/>
      <c r="B148" s="77">
        <v>2825</v>
      </c>
      <c r="C148" s="78">
        <v>43700</v>
      </c>
      <c r="D148" s="77" t="s">
        <v>400</v>
      </c>
      <c r="E148" s="77" t="s">
        <v>332</v>
      </c>
      <c r="F148" s="21" t="s">
        <v>401</v>
      </c>
      <c r="G148" s="77" t="s">
        <v>402</v>
      </c>
      <c r="H148" s="77" t="s">
        <v>95</v>
      </c>
      <c r="I148" s="79" t="s">
        <v>32</v>
      </c>
      <c r="J148" s="78">
        <v>43700</v>
      </c>
      <c r="K148" s="37">
        <v>1532.79</v>
      </c>
    </row>
    <row r="149" spans="1:11" ht="28.5" x14ac:dyDescent="0.25">
      <c r="A149" s="112"/>
      <c r="B149" s="80">
        <v>2826</v>
      </c>
      <c r="C149" s="88">
        <v>43698</v>
      </c>
      <c r="D149" s="80" t="s">
        <v>37</v>
      </c>
      <c r="E149" s="80" t="s">
        <v>26</v>
      </c>
      <c r="F149" s="42" t="s">
        <v>403</v>
      </c>
      <c r="G149" s="80" t="s">
        <v>404</v>
      </c>
      <c r="H149" s="80" t="s">
        <v>49</v>
      </c>
      <c r="I149" s="88">
        <v>43703</v>
      </c>
      <c r="J149" s="83" t="s">
        <v>32</v>
      </c>
      <c r="K149" s="71">
        <v>1055.8499999999999</v>
      </c>
    </row>
    <row r="150" spans="1:11" ht="28.5" x14ac:dyDescent="0.25">
      <c r="A150" s="112"/>
      <c r="B150" s="80">
        <v>2826</v>
      </c>
      <c r="C150" s="88">
        <v>43698</v>
      </c>
      <c r="D150" s="80" t="s">
        <v>37</v>
      </c>
      <c r="E150" s="80" t="s">
        <v>26</v>
      </c>
      <c r="F150" s="42" t="s">
        <v>403</v>
      </c>
      <c r="G150" s="80" t="s">
        <v>404</v>
      </c>
      <c r="H150" s="80" t="s">
        <v>405</v>
      </c>
      <c r="I150" s="83" t="s">
        <v>32</v>
      </c>
      <c r="J150" s="88">
        <v>43705</v>
      </c>
      <c r="K150" s="70">
        <v>955.25</v>
      </c>
    </row>
    <row r="151" spans="1:11" ht="28.5" x14ac:dyDescent="0.25">
      <c r="A151" s="112"/>
      <c r="B151" s="80">
        <v>2827</v>
      </c>
      <c r="C151" s="88">
        <v>43699</v>
      </c>
      <c r="D151" s="80" t="s">
        <v>205</v>
      </c>
      <c r="E151" s="80" t="s">
        <v>52</v>
      </c>
      <c r="F151" s="42" t="s">
        <v>386</v>
      </c>
      <c r="G151" s="80" t="s">
        <v>406</v>
      </c>
      <c r="H151" s="80" t="s">
        <v>388</v>
      </c>
      <c r="I151" s="88">
        <v>43704</v>
      </c>
      <c r="J151" s="83" t="s">
        <v>32</v>
      </c>
      <c r="K151" s="71">
        <v>1793.42</v>
      </c>
    </row>
    <row r="152" spans="1:11" ht="28.5" x14ac:dyDescent="0.25">
      <c r="A152" s="112"/>
      <c r="B152" s="77">
        <v>2827</v>
      </c>
      <c r="C152" s="78">
        <v>43699</v>
      </c>
      <c r="D152" s="77" t="s">
        <v>205</v>
      </c>
      <c r="E152" s="77" t="s">
        <v>52</v>
      </c>
      <c r="F152" s="21" t="s">
        <v>386</v>
      </c>
      <c r="G152" s="77" t="s">
        <v>407</v>
      </c>
      <c r="H152" s="77" t="s">
        <v>259</v>
      </c>
      <c r="I152" s="79" t="s">
        <v>32</v>
      </c>
      <c r="J152" s="78">
        <v>43705</v>
      </c>
      <c r="K152" s="37">
        <v>1555.57</v>
      </c>
    </row>
    <row r="153" spans="1:11" ht="28.5" x14ac:dyDescent="0.25">
      <c r="A153" s="112"/>
      <c r="B153" s="80">
        <v>2828</v>
      </c>
      <c r="C153" s="88">
        <v>43698</v>
      </c>
      <c r="D153" s="80" t="s">
        <v>53</v>
      </c>
      <c r="E153" s="80" t="s">
        <v>54</v>
      </c>
      <c r="F153" s="42" t="s">
        <v>386</v>
      </c>
      <c r="G153" s="80" t="s">
        <v>408</v>
      </c>
      <c r="H153" s="80" t="s">
        <v>388</v>
      </c>
      <c r="I153" s="88">
        <v>43704</v>
      </c>
      <c r="J153" s="83" t="s">
        <v>32</v>
      </c>
      <c r="K153" s="71">
        <v>1793.42</v>
      </c>
    </row>
    <row r="154" spans="1:11" ht="28.5" x14ac:dyDescent="0.25">
      <c r="A154" s="112"/>
      <c r="B154" s="77">
        <v>2828</v>
      </c>
      <c r="C154" s="78">
        <v>43698</v>
      </c>
      <c r="D154" s="77" t="s">
        <v>53</v>
      </c>
      <c r="E154" s="77" t="s">
        <v>54</v>
      </c>
      <c r="F154" s="21" t="s">
        <v>386</v>
      </c>
      <c r="G154" s="77" t="s">
        <v>409</v>
      </c>
      <c r="H154" s="77" t="s">
        <v>259</v>
      </c>
      <c r="I154" s="79" t="s">
        <v>32</v>
      </c>
      <c r="J154" s="78">
        <v>43705</v>
      </c>
      <c r="K154" s="37">
        <v>1555.57</v>
      </c>
    </row>
    <row r="155" spans="1:11" ht="28.5" x14ac:dyDescent="0.25">
      <c r="A155" s="112"/>
      <c r="B155" s="77">
        <v>2831</v>
      </c>
      <c r="C155" s="78">
        <v>43700</v>
      </c>
      <c r="D155" s="77" t="s">
        <v>46</v>
      </c>
      <c r="E155" s="77" t="s">
        <v>410</v>
      </c>
      <c r="F155" s="21" t="s">
        <v>411</v>
      </c>
      <c r="G155" s="77" t="s">
        <v>412</v>
      </c>
      <c r="H155" s="77" t="s">
        <v>218</v>
      </c>
      <c r="I155" s="78">
        <v>43705</v>
      </c>
      <c r="J155" s="78">
        <v>43707</v>
      </c>
      <c r="K155" s="37">
        <v>1328.03</v>
      </c>
    </row>
    <row r="156" spans="1:11" ht="15" customHeight="1" x14ac:dyDescent="0.25">
      <c r="A156" s="112"/>
      <c r="B156" s="80">
        <v>2832</v>
      </c>
      <c r="C156" s="88">
        <v>43703</v>
      </c>
      <c r="D156" s="80" t="s">
        <v>368</v>
      </c>
      <c r="E156" s="80" t="s">
        <v>413</v>
      </c>
      <c r="F156" s="42" t="s">
        <v>414</v>
      </c>
      <c r="G156" s="80" t="s">
        <v>415</v>
      </c>
      <c r="H156" s="80" t="s">
        <v>388</v>
      </c>
      <c r="I156" s="88">
        <v>43704</v>
      </c>
      <c r="J156" s="83" t="s">
        <v>32</v>
      </c>
      <c r="K156" s="71">
        <v>1985.15</v>
      </c>
    </row>
    <row r="157" spans="1:11" ht="15" customHeight="1" x14ac:dyDescent="0.25">
      <c r="A157" s="112"/>
      <c r="B157" s="80">
        <v>2832</v>
      </c>
      <c r="C157" s="88">
        <v>43703</v>
      </c>
      <c r="D157" s="80" t="s">
        <v>368</v>
      </c>
      <c r="E157" s="80" t="s">
        <v>413</v>
      </c>
      <c r="F157" s="42" t="s">
        <v>414</v>
      </c>
      <c r="G157" s="80" t="s">
        <v>416</v>
      </c>
      <c r="H157" s="80" t="s">
        <v>259</v>
      </c>
      <c r="I157" s="83" t="s">
        <v>32</v>
      </c>
      <c r="J157" s="88">
        <v>43706</v>
      </c>
      <c r="K157" s="70">
        <v>1811.07</v>
      </c>
    </row>
    <row r="158" spans="1:11" ht="15" customHeight="1" x14ac:dyDescent="0.25">
      <c r="A158" s="112"/>
      <c r="B158" s="80">
        <v>2833</v>
      </c>
      <c r="C158" s="88">
        <v>43703</v>
      </c>
      <c r="D158" s="80" t="s">
        <v>375</v>
      </c>
      <c r="E158" s="80" t="s">
        <v>359</v>
      </c>
      <c r="F158" s="42" t="s">
        <v>414</v>
      </c>
      <c r="G158" s="80" t="s">
        <v>417</v>
      </c>
      <c r="H158" s="80" t="s">
        <v>388</v>
      </c>
      <c r="I158" s="88">
        <v>43704</v>
      </c>
      <c r="J158" s="83" t="s">
        <v>32</v>
      </c>
      <c r="K158" s="71">
        <v>1985.15</v>
      </c>
    </row>
    <row r="159" spans="1:11" ht="15" customHeight="1" x14ac:dyDescent="0.25">
      <c r="A159" s="112"/>
      <c r="B159" s="80">
        <v>2833</v>
      </c>
      <c r="C159" s="88">
        <v>43703</v>
      </c>
      <c r="D159" s="80" t="s">
        <v>375</v>
      </c>
      <c r="E159" s="80" t="s">
        <v>359</v>
      </c>
      <c r="F159" s="42" t="s">
        <v>414</v>
      </c>
      <c r="G159" s="80" t="s">
        <v>418</v>
      </c>
      <c r="H159" s="80" t="s">
        <v>259</v>
      </c>
      <c r="I159" s="83" t="s">
        <v>32</v>
      </c>
      <c r="J159" s="88">
        <v>43706</v>
      </c>
      <c r="K159" s="70">
        <v>1811.07</v>
      </c>
    </row>
    <row r="160" spans="1:11" ht="28.5" x14ac:dyDescent="0.25">
      <c r="A160" s="112"/>
      <c r="B160" s="80">
        <v>2835</v>
      </c>
      <c r="C160" s="88">
        <v>43699</v>
      </c>
      <c r="D160" s="80" t="s">
        <v>249</v>
      </c>
      <c r="E160" s="80" t="s">
        <v>226</v>
      </c>
      <c r="F160" s="42" t="s">
        <v>419</v>
      </c>
      <c r="G160" s="80" t="s">
        <v>420</v>
      </c>
      <c r="H160" s="80" t="s">
        <v>236</v>
      </c>
      <c r="I160" s="88">
        <v>43718</v>
      </c>
      <c r="J160" s="88">
        <v>43721</v>
      </c>
      <c r="K160" s="70">
        <v>2154.81</v>
      </c>
    </row>
    <row r="161" spans="1:11" ht="28.5" x14ac:dyDescent="0.25">
      <c r="A161" s="112"/>
      <c r="B161" s="80">
        <v>2836</v>
      </c>
      <c r="C161" s="88">
        <v>43699</v>
      </c>
      <c r="D161" s="80" t="s">
        <v>421</v>
      </c>
      <c r="E161" s="80" t="s">
        <v>422</v>
      </c>
      <c r="F161" s="42" t="s">
        <v>423</v>
      </c>
      <c r="G161" s="80" t="s">
        <v>424</v>
      </c>
      <c r="H161" s="80" t="s">
        <v>388</v>
      </c>
      <c r="I161" s="88">
        <v>43718</v>
      </c>
      <c r="J161" s="83" t="s">
        <v>32</v>
      </c>
      <c r="K161" s="71">
        <v>1241.75</v>
      </c>
    </row>
    <row r="162" spans="1:11" ht="28.5" x14ac:dyDescent="0.25">
      <c r="A162" s="112"/>
      <c r="B162" s="80">
        <v>2836</v>
      </c>
      <c r="C162" s="88">
        <v>43699</v>
      </c>
      <c r="D162" s="80" t="s">
        <v>421</v>
      </c>
      <c r="E162" s="80" t="s">
        <v>422</v>
      </c>
      <c r="F162" s="42" t="s">
        <v>423</v>
      </c>
      <c r="G162" s="80" t="s">
        <v>425</v>
      </c>
      <c r="H162" s="80" t="s">
        <v>259</v>
      </c>
      <c r="I162" s="83" t="s">
        <v>32</v>
      </c>
      <c r="J162" s="88">
        <v>43721</v>
      </c>
      <c r="K162" s="70">
        <v>1493.57</v>
      </c>
    </row>
    <row r="163" spans="1:11" ht="28.5" x14ac:dyDescent="0.25">
      <c r="A163" s="112"/>
      <c r="B163" s="80">
        <v>2837</v>
      </c>
      <c r="C163" s="88">
        <v>43699</v>
      </c>
      <c r="D163" s="80" t="s">
        <v>426</v>
      </c>
      <c r="E163" s="80" t="s">
        <v>427</v>
      </c>
      <c r="F163" s="42" t="s">
        <v>516</v>
      </c>
      <c r="G163" s="80" t="s">
        <v>428</v>
      </c>
      <c r="H163" s="80" t="s">
        <v>388</v>
      </c>
      <c r="I163" s="88">
        <v>43718</v>
      </c>
      <c r="J163" s="83" t="s">
        <v>32</v>
      </c>
      <c r="K163" s="71">
        <v>1241.75</v>
      </c>
    </row>
    <row r="164" spans="1:11" ht="28.5" x14ac:dyDescent="0.25">
      <c r="A164" s="112"/>
      <c r="B164" s="80">
        <v>2837</v>
      </c>
      <c r="C164" s="88">
        <v>43699</v>
      </c>
      <c r="D164" s="80" t="s">
        <v>426</v>
      </c>
      <c r="E164" s="80" t="s">
        <v>427</v>
      </c>
      <c r="F164" s="42" t="s">
        <v>423</v>
      </c>
      <c r="G164" s="80" t="s">
        <v>429</v>
      </c>
      <c r="H164" s="80" t="s">
        <v>259</v>
      </c>
      <c r="I164" s="83" t="s">
        <v>32</v>
      </c>
      <c r="J164" s="88">
        <v>43721</v>
      </c>
      <c r="K164" s="70">
        <v>1493.57</v>
      </c>
    </row>
    <row r="165" spans="1:11" ht="15" customHeight="1" x14ac:dyDescent="0.25">
      <c r="A165" s="112"/>
      <c r="B165" s="80">
        <v>2838</v>
      </c>
      <c r="C165" s="88">
        <v>43690</v>
      </c>
      <c r="D165" s="80" t="s">
        <v>278</v>
      </c>
      <c r="E165" s="80" t="s">
        <v>26</v>
      </c>
      <c r="F165" s="42" t="s">
        <v>135</v>
      </c>
      <c r="G165" s="80" t="s">
        <v>284</v>
      </c>
      <c r="H165" s="80" t="s">
        <v>95</v>
      </c>
      <c r="I165" s="88">
        <v>43696</v>
      </c>
      <c r="J165" s="88">
        <v>43701</v>
      </c>
      <c r="K165" s="70">
        <v>704.31</v>
      </c>
    </row>
    <row r="166" spans="1:11" ht="28.5" x14ac:dyDescent="0.25">
      <c r="A166" s="112"/>
      <c r="B166" s="80">
        <v>2839</v>
      </c>
      <c r="C166" s="88">
        <v>43704</v>
      </c>
      <c r="D166" s="80" t="s">
        <v>38</v>
      </c>
      <c r="E166" s="80" t="s">
        <v>20</v>
      </c>
      <c r="F166" s="42" t="s">
        <v>430</v>
      </c>
      <c r="G166" s="81" t="s">
        <v>431</v>
      </c>
      <c r="H166" s="80" t="s">
        <v>432</v>
      </c>
      <c r="I166" s="88">
        <v>43724</v>
      </c>
      <c r="J166" s="83" t="s">
        <v>32</v>
      </c>
      <c r="K166" s="71">
        <v>1703.09</v>
      </c>
    </row>
    <row r="167" spans="1:11" ht="15" customHeight="1" x14ac:dyDescent="0.25">
      <c r="A167" s="112"/>
      <c r="B167" s="80">
        <v>2839</v>
      </c>
      <c r="C167" s="88">
        <v>43704</v>
      </c>
      <c r="D167" s="80" t="s">
        <v>38</v>
      </c>
      <c r="E167" s="77" t="s">
        <v>20</v>
      </c>
      <c r="F167" s="21" t="s">
        <v>517</v>
      </c>
      <c r="G167" s="81" t="s">
        <v>433</v>
      </c>
      <c r="H167" s="77" t="s">
        <v>434</v>
      </c>
      <c r="I167" s="79" t="s">
        <v>32</v>
      </c>
      <c r="J167" s="78">
        <v>43728</v>
      </c>
      <c r="K167" s="37">
        <v>823.25</v>
      </c>
    </row>
    <row r="168" spans="1:11" ht="28.5" x14ac:dyDescent="0.25">
      <c r="A168" s="112"/>
      <c r="B168" s="77">
        <v>2840</v>
      </c>
      <c r="C168" s="78">
        <v>43704</v>
      </c>
      <c r="D168" s="77" t="s">
        <v>37</v>
      </c>
      <c r="E168" s="77" t="s">
        <v>26</v>
      </c>
      <c r="F168" s="21" t="s">
        <v>435</v>
      </c>
      <c r="G168" s="77" t="s">
        <v>436</v>
      </c>
      <c r="H168" s="77" t="s">
        <v>437</v>
      </c>
      <c r="I168" s="78">
        <v>43712</v>
      </c>
      <c r="J168" s="78">
        <v>43714</v>
      </c>
      <c r="K168" s="37">
        <v>871.53</v>
      </c>
    </row>
    <row r="169" spans="1:11" ht="15" customHeight="1" x14ac:dyDescent="0.25">
      <c r="A169" s="112"/>
      <c r="B169" s="77">
        <v>2843</v>
      </c>
      <c r="C169" s="78">
        <v>43704</v>
      </c>
      <c r="D169" s="77" t="s">
        <v>41</v>
      </c>
      <c r="E169" s="77" t="s">
        <v>20</v>
      </c>
      <c r="F169" s="21" t="s">
        <v>438</v>
      </c>
      <c r="G169" s="77" t="s">
        <v>439</v>
      </c>
      <c r="H169" s="77" t="s">
        <v>440</v>
      </c>
      <c r="I169" s="78">
        <v>43709</v>
      </c>
      <c r="J169" s="83" t="s">
        <v>32</v>
      </c>
      <c r="K169" s="71">
        <v>743.45</v>
      </c>
    </row>
    <row r="170" spans="1:11" ht="15" customHeight="1" x14ac:dyDescent="0.25">
      <c r="A170" s="112"/>
      <c r="B170" s="77">
        <v>2843</v>
      </c>
      <c r="C170" s="78">
        <v>43704</v>
      </c>
      <c r="D170" s="77" t="s">
        <v>41</v>
      </c>
      <c r="E170" s="77" t="s">
        <v>20</v>
      </c>
      <c r="F170" s="21" t="s">
        <v>438</v>
      </c>
      <c r="G170" s="77" t="s">
        <v>441</v>
      </c>
      <c r="H170" s="77" t="s">
        <v>442</v>
      </c>
      <c r="I170" s="83" t="s">
        <v>32</v>
      </c>
      <c r="J170" s="78">
        <v>43712</v>
      </c>
      <c r="K170" s="37">
        <v>584.59</v>
      </c>
    </row>
    <row r="171" spans="1:11" ht="15" customHeight="1" x14ac:dyDescent="0.25">
      <c r="A171" s="112"/>
      <c r="B171" s="77">
        <v>2844</v>
      </c>
      <c r="C171" s="78">
        <v>43705</v>
      </c>
      <c r="D171" s="77" t="s">
        <v>221</v>
      </c>
      <c r="E171" s="77" t="s">
        <v>69</v>
      </c>
      <c r="F171" s="92" t="s">
        <v>443</v>
      </c>
      <c r="G171" s="77" t="s">
        <v>444</v>
      </c>
      <c r="H171" s="77" t="s">
        <v>372</v>
      </c>
      <c r="I171" s="78">
        <v>43680</v>
      </c>
      <c r="J171" s="83" t="s">
        <v>32</v>
      </c>
      <c r="K171" s="71">
        <v>1418.56</v>
      </c>
    </row>
    <row r="172" spans="1:11" ht="15" customHeight="1" x14ac:dyDescent="0.25">
      <c r="A172" s="112"/>
      <c r="B172" s="77">
        <v>2844</v>
      </c>
      <c r="C172" s="78">
        <v>43705</v>
      </c>
      <c r="D172" s="77" t="s">
        <v>221</v>
      </c>
      <c r="E172" s="77" t="s">
        <v>69</v>
      </c>
      <c r="F172" s="92" t="s">
        <v>443</v>
      </c>
      <c r="G172" s="77" t="s">
        <v>445</v>
      </c>
      <c r="H172" s="77" t="s">
        <v>374</v>
      </c>
      <c r="I172" s="83" t="s">
        <v>32</v>
      </c>
      <c r="J172" s="78">
        <v>43716</v>
      </c>
      <c r="K172" s="37">
        <v>2042.85</v>
      </c>
    </row>
    <row r="173" spans="1:11" ht="15" customHeight="1" x14ac:dyDescent="0.25">
      <c r="A173" s="112"/>
      <c r="B173" s="77">
        <v>2845</v>
      </c>
      <c r="C173" s="78">
        <v>43705</v>
      </c>
      <c r="D173" s="77" t="s">
        <v>446</v>
      </c>
      <c r="E173" s="77" t="s">
        <v>273</v>
      </c>
      <c r="F173" s="92" t="s">
        <v>443</v>
      </c>
      <c r="G173" s="77" t="s">
        <v>447</v>
      </c>
      <c r="H173" s="77" t="s">
        <v>377</v>
      </c>
      <c r="I173" s="78">
        <v>43711</v>
      </c>
      <c r="J173" s="83" t="s">
        <v>32</v>
      </c>
      <c r="K173" s="71">
        <v>1418.56</v>
      </c>
    </row>
    <row r="174" spans="1:11" ht="15" customHeight="1" x14ac:dyDescent="0.25">
      <c r="A174" s="112"/>
      <c r="B174" s="77">
        <v>2845</v>
      </c>
      <c r="C174" s="78">
        <v>43705</v>
      </c>
      <c r="D174" s="77" t="s">
        <v>446</v>
      </c>
      <c r="E174" s="77" t="s">
        <v>273</v>
      </c>
      <c r="F174" s="92" t="s">
        <v>443</v>
      </c>
      <c r="G174" s="77" t="s">
        <v>448</v>
      </c>
      <c r="H174" s="77" t="s">
        <v>449</v>
      </c>
      <c r="I174" s="83" t="s">
        <v>32</v>
      </c>
      <c r="J174" s="78">
        <v>43716</v>
      </c>
      <c r="K174" s="37">
        <v>2042.85</v>
      </c>
    </row>
    <row r="175" spans="1:11" ht="15" customHeight="1" x14ac:dyDescent="0.25">
      <c r="A175" s="112"/>
      <c r="B175" s="77">
        <v>2846</v>
      </c>
      <c r="C175" s="78">
        <v>43705</v>
      </c>
      <c r="D175" s="77" t="s">
        <v>42</v>
      </c>
      <c r="E175" s="77" t="s">
        <v>396</v>
      </c>
      <c r="F175" s="21" t="s">
        <v>450</v>
      </c>
      <c r="G175" s="77" t="s">
        <v>451</v>
      </c>
      <c r="H175" s="77" t="s">
        <v>388</v>
      </c>
      <c r="I175" s="78">
        <v>43706</v>
      </c>
      <c r="J175" s="83" t="s">
        <v>32</v>
      </c>
      <c r="K175" s="71">
        <v>1639.75</v>
      </c>
    </row>
    <row r="176" spans="1:11" ht="15" customHeight="1" x14ac:dyDescent="0.25">
      <c r="A176" s="112"/>
      <c r="B176" s="77">
        <v>2846</v>
      </c>
      <c r="C176" s="78">
        <v>43705</v>
      </c>
      <c r="D176" s="77" t="s">
        <v>42</v>
      </c>
      <c r="E176" s="77" t="s">
        <v>396</v>
      </c>
      <c r="F176" s="21" t="s">
        <v>450</v>
      </c>
      <c r="G176" s="77" t="s">
        <v>452</v>
      </c>
      <c r="H176" s="77" t="s">
        <v>259</v>
      </c>
      <c r="I176" s="83" t="s">
        <v>32</v>
      </c>
      <c r="J176" s="78">
        <v>43707</v>
      </c>
      <c r="K176" s="37">
        <v>1859.07</v>
      </c>
    </row>
    <row r="177" spans="1:11" ht="28.5" x14ac:dyDescent="0.25">
      <c r="A177" s="112"/>
      <c r="B177" s="77">
        <v>2848</v>
      </c>
      <c r="C177" s="78">
        <v>43705</v>
      </c>
      <c r="D177" s="77" t="s">
        <v>453</v>
      </c>
      <c r="E177" s="77" t="s">
        <v>454</v>
      </c>
      <c r="F177" s="21" t="s">
        <v>521</v>
      </c>
      <c r="G177" s="77" t="s">
        <v>455</v>
      </c>
      <c r="H177" s="77" t="s">
        <v>456</v>
      </c>
      <c r="I177" s="78">
        <v>43709</v>
      </c>
      <c r="J177" s="79" t="s">
        <v>32</v>
      </c>
      <c r="K177" s="69">
        <v>1404.82</v>
      </c>
    </row>
    <row r="178" spans="1:11" ht="28.5" x14ac:dyDescent="0.25">
      <c r="A178" s="112"/>
      <c r="B178" s="77">
        <v>2848</v>
      </c>
      <c r="C178" s="78">
        <v>43705</v>
      </c>
      <c r="D178" s="77" t="s">
        <v>453</v>
      </c>
      <c r="E178" s="77" t="s">
        <v>454</v>
      </c>
      <c r="F178" s="21" t="s">
        <v>521</v>
      </c>
      <c r="G178" s="77" t="s">
        <v>457</v>
      </c>
      <c r="H178" s="77" t="s">
        <v>257</v>
      </c>
      <c r="I178" s="83" t="s">
        <v>32</v>
      </c>
      <c r="J178" s="78">
        <v>43715</v>
      </c>
      <c r="K178" s="37">
        <v>1058.05</v>
      </c>
    </row>
    <row r="179" spans="1:11" ht="28.5" x14ac:dyDescent="0.25">
      <c r="A179" s="112"/>
      <c r="B179" s="77">
        <v>2849</v>
      </c>
      <c r="C179" s="78">
        <v>43705</v>
      </c>
      <c r="D179" s="77" t="s">
        <v>38</v>
      </c>
      <c r="E179" s="77" t="s">
        <v>20</v>
      </c>
      <c r="F179" s="21" t="s">
        <v>458</v>
      </c>
      <c r="G179" s="77" t="s">
        <v>459</v>
      </c>
      <c r="H179" s="77" t="s">
        <v>218</v>
      </c>
      <c r="I179" s="78">
        <v>43709</v>
      </c>
      <c r="J179" s="78">
        <v>43712</v>
      </c>
      <c r="K179" s="37">
        <v>1328.03</v>
      </c>
    </row>
    <row r="180" spans="1:11" ht="15" customHeight="1" x14ac:dyDescent="0.25">
      <c r="A180" s="112"/>
      <c r="B180" s="77">
        <v>2850</v>
      </c>
      <c r="C180" s="78">
        <v>43705</v>
      </c>
      <c r="D180" s="77" t="s">
        <v>254</v>
      </c>
      <c r="E180" s="77" t="s">
        <v>255</v>
      </c>
      <c r="F180" s="21" t="s">
        <v>460</v>
      </c>
      <c r="G180" s="77" t="s">
        <v>461</v>
      </c>
      <c r="H180" s="77" t="s">
        <v>462</v>
      </c>
      <c r="I180" s="78">
        <v>43709</v>
      </c>
      <c r="J180" s="78">
        <v>43710</v>
      </c>
      <c r="K180" s="37">
        <v>3196.69</v>
      </c>
    </row>
    <row r="181" spans="1:11" ht="15" customHeight="1" x14ac:dyDescent="0.25">
      <c r="A181" s="112"/>
      <c r="B181" s="77">
        <v>2851</v>
      </c>
      <c r="C181" s="78">
        <v>43705</v>
      </c>
      <c r="D181" s="77" t="s">
        <v>200</v>
      </c>
      <c r="E181" s="77" t="s">
        <v>314</v>
      </c>
      <c r="F181" s="21" t="s">
        <v>460</v>
      </c>
      <c r="G181" s="77" t="s">
        <v>463</v>
      </c>
      <c r="H181" s="77" t="s">
        <v>462</v>
      </c>
      <c r="I181" s="78">
        <v>43709</v>
      </c>
      <c r="J181" s="78">
        <v>43710</v>
      </c>
      <c r="K181" s="37">
        <v>2960.39</v>
      </c>
    </row>
    <row r="182" spans="1:11" ht="28.5" x14ac:dyDescent="0.25">
      <c r="A182" s="112"/>
      <c r="B182" s="77">
        <v>2856</v>
      </c>
      <c r="C182" s="78">
        <v>43706</v>
      </c>
      <c r="D182" s="77" t="s">
        <v>48</v>
      </c>
      <c r="E182" s="77" t="s">
        <v>20</v>
      </c>
      <c r="F182" s="21" t="s">
        <v>464</v>
      </c>
      <c r="G182" s="77" t="s">
        <v>465</v>
      </c>
      <c r="H182" s="77" t="s">
        <v>36</v>
      </c>
      <c r="I182" s="78">
        <v>43713</v>
      </c>
      <c r="J182" s="78">
        <v>43715</v>
      </c>
      <c r="K182" s="37">
        <v>674.63</v>
      </c>
    </row>
    <row r="183" spans="1:11" ht="28.5" x14ac:dyDescent="0.25">
      <c r="A183" s="112"/>
      <c r="B183" s="77">
        <v>2857</v>
      </c>
      <c r="C183" s="78">
        <v>43706</v>
      </c>
      <c r="D183" s="77" t="s">
        <v>466</v>
      </c>
      <c r="E183" s="77" t="s">
        <v>467</v>
      </c>
      <c r="F183" s="21" t="s">
        <v>468</v>
      </c>
      <c r="G183" s="77" t="s">
        <v>469</v>
      </c>
      <c r="H183" s="77" t="s">
        <v>388</v>
      </c>
      <c r="I183" s="78">
        <v>43726</v>
      </c>
      <c r="J183" s="83" t="s">
        <v>32</v>
      </c>
      <c r="K183" s="71">
        <v>742.35</v>
      </c>
    </row>
    <row r="184" spans="1:11" ht="28.5" x14ac:dyDescent="0.25">
      <c r="A184" s="112"/>
      <c r="B184" s="77">
        <v>2857</v>
      </c>
      <c r="C184" s="78">
        <v>43706</v>
      </c>
      <c r="D184" s="77" t="s">
        <v>466</v>
      </c>
      <c r="E184" s="77" t="s">
        <v>467</v>
      </c>
      <c r="F184" s="21" t="s">
        <v>468</v>
      </c>
      <c r="G184" s="77" t="s">
        <v>470</v>
      </c>
      <c r="H184" s="77" t="s">
        <v>259</v>
      </c>
      <c r="I184" s="83" t="s">
        <v>32</v>
      </c>
      <c r="J184" s="78">
        <v>43728</v>
      </c>
      <c r="K184" s="37">
        <v>1055.77</v>
      </c>
    </row>
    <row r="185" spans="1:11" ht="28.5" x14ac:dyDescent="0.25">
      <c r="A185" s="112"/>
      <c r="B185" s="77">
        <v>2858</v>
      </c>
      <c r="C185" s="78">
        <v>43706</v>
      </c>
      <c r="D185" s="77" t="s">
        <v>249</v>
      </c>
      <c r="E185" s="77" t="s">
        <v>52</v>
      </c>
      <c r="F185" s="21" t="s">
        <v>468</v>
      </c>
      <c r="G185" s="77" t="s">
        <v>471</v>
      </c>
      <c r="H185" s="77" t="s">
        <v>388</v>
      </c>
      <c r="I185" s="78">
        <v>43726</v>
      </c>
      <c r="J185" s="79" t="s">
        <v>32</v>
      </c>
      <c r="K185" s="69">
        <v>801.35</v>
      </c>
    </row>
    <row r="186" spans="1:11" ht="28.5" x14ac:dyDescent="0.25">
      <c r="A186" s="112"/>
      <c r="B186" s="77">
        <v>2858</v>
      </c>
      <c r="C186" s="78">
        <v>43706</v>
      </c>
      <c r="D186" s="77" t="s">
        <v>249</v>
      </c>
      <c r="E186" s="77" t="s">
        <v>52</v>
      </c>
      <c r="F186" s="21" t="s">
        <v>468</v>
      </c>
      <c r="G186" s="77" t="s">
        <v>472</v>
      </c>
      <c r="H186" s="77" t="s">
        <v>259</v>
      </c>
      <c r="I186" s="79" t="s">
        <v>32</v>
      </c>
      <c r="J186" s="78">
        <v>43728</v>
      </c>
      <c r="K186" s="37">
        <v>1090.77</v>
      </c>
    </row>
    <row r="187" spans="1:11" ht="15" customHeight="1" x14ac:dyDescent="0.25">
      <c r="A187" s="112"/>
      <c r="B187" s="77">
        <v>2859</v>
      </c>
      <c r="C187" s="78">
        <v>43706</v>
      </c>
      <c r="D187" s="77" t="s">
        <v>473</v>
      </c>
      <c r="E187" s="77" t="s">
        <v>20</v>
      </c>
      <c r="F187" s="21" t="s">
        <v>474</v>
      </c>
      <c r="G187" s="77" t="s">
        <v>475</v>
      </c>
      <c r="H187" s="77" t="s">
        <v>440</v>
      </c>
      <c r="I187" s="78">
        <v>43712</v>
      </c>
      <c r="J187" s="79" t="s">
        <v>32</v>
      </c>
      <c r="K187" s="69">
        <v>743.45</v>
      </c>
    </row>
    <row r="188" spans="1:11" ht="15" customHeight="1" x14ac:dyDescent="0.25">
      <c r="A188" s="112"/>
      <c r="B188" s="77">
        <v>2859</v>
      </c>
      <c r="C188" s="78">
        <v>43706</v>
      </c>
      <c r="D188" s="77" t="s">
        <v>473</v>
      </c>
      <c r="E188" s="77" t="s">
        <v>20</v>
      </c>
      <c r="F188" s="21" t="s">
        <v>474</v>
      </c>
      <c r="G188" s="77" t="s">
        <v>476</v>
      </c>
      <c r="H188" s="77" t="s">
        <v>442</v>
      </c>
      <c r="I188" s="79" t="s">
        <v>32</v>
      </c>
      <c r="J188" s="78">
        <v>43715</v>
      </c>
      <c r="K188" s="37">
        <v>584.59</v>
      </c>
    </row>
    <row r="189" spans="1:11" ht="15" customHeight="1" x14ac:dyDescent="0.25">
      <c r="A189" s="112"/>
      <c r="B189" s="77">
        <v>2860</v>
      </c>
      <c r="C189" s="78">
        <v>43706</v>
      </c>
      <c r="D189" s="77" t="s">
        <v>299</v>
      </c>
      <c r="E189" s="77" t="s">
        <v>477</v>
      </c>
      <c r="F189" s="21" t="s">
        <v>131</v>
      </c>
      <c r="G189" s="77" t="s">
        <v>478</v>
      </c>
      <c r="H189" s="77" t="s">
        <v>218</v>
      </c>
      <c r="I189" s="78">
        <v>43712</v>
      </c>
      <c r="J189" s="78">
        <v>43714</v>
      </c>
      <c r="K189" s="37">
        <v>1348.93</v>
      </c>
    </row>
    <row r="190" spans="1:11" ht="15" customHeight="1" x14ac:dyDescent="0.25">
      <c r="A190" s="112"/>
      <c r="B190" s="77">
        <v>2861</v>
      </c>
      <c r="C190" s="78">
        <v>43706</v>
      </c>
      <c r="D190" s="77" t="s">
        <v>44</v>
      </c>
      <c r="E190" s="77" t="s">
        <v>45</v>
      </c>
      <c r="F190" s="21" t="s">
        <v>131</v>
      </c>
      <c r="G190" s="77" t="s">
        <v>479</v>
      </c>
      <c r="H190" s="77" t="s">
        <v>218</v>
      </c>
      <c r="I190" s="78">
        <v>43712</v>
      </c>
      <c r="J190" s="78">
        <v>43714</v>
      </c>
      <c r="K190" s="37">
        <v>1348.93</v>
      </c>
    </row>
    <row r="191" spans="1:11" ht="15" customHeight="1" x14ac:dyDescent="0.25">
      <c r="A191" s="112"/>
      <c r="B191" s="77">
        <v>2862</v>
      </c>
      <c r="C191" s="78">
        <v>43706</v>
      </c>
      <c r="D191" s="77" t="s">
        <v>480</v>
      </c>
      <c r="E191" s="77" t="s">
        <v>477</v>
      </c>
      <c r="F191" s="21" t="s">
        <v>131</v>
      </c>
      <c r="G191" s="77" t="s">
        <v>481</v>
      </c>
      <c r="H191" s="77" t="s">
        <v>218</v>
      </c>
      <c r="I191" s="78">
        <v>43712</v>
      </c>
      <c r="J191" s="78">
        <v>43714</v>
      </c>
      <c r="K191" s="37">
        <v>1238.93</v>
      </c>
    </row>
    <row r="192" spans="1:11" ht="15" customHeight="1" x14ac:dyDescent="0.25">
      <c r="A192" s="112"/>
      <c r="B192" s="77">
        <v>2863</v>
      </c>
      <c r="C192" s="78">
        <v>43706</v>
      </c>
      <c r="D192" s="77" t="s">
        <v>294</v>
      </c>
      <c r="E192" s="77" t="s">
        <v>482</v>
      </c>
      <c r="F192" s="21" t="s">
        <v>131</v>
      </c>
      <c r="G192" s="77" t="s">
        <v>483</v>
      </c>
      <c r="H192" s="77" t="s">
        <v>218</v>
      </c>
      <c r="I192" s="78">
        <v>43712</v>
      </c>
      <c r="J192" s="78">
        <v>43714</v>
      </c>
      <c r="K192" s="37">
        <v>1238.93</v>
      </c>
    </row>
    <row r="193" spans="1:11" ht="15" customHeight="1" x14ac:dyDescent="0.25">
      <c r="A193" s="112"/>
      <c r="B193" s="77">
        <v>2864</v>
      </c>
      <c r="C193" s="78">
        <v>43706</v>
      </c>
      <c r="D193" s="77" t="s">
        <v>211</v>
      </c>
      <c r="E193" s="77" t="s">
        <v>484</v>
      </c>
      <c r="F193" s="21" t="s">
        <v>131</v>
      </c>
      <c r="G193" s="77" t="s">
        <v>485</v>
      </c>
      <c r="H193" s="77" t="s">
        <v>218</v>
      </c>
      <c r="I193" s="78">
        <v>43712</v>
      </c>
      <c r="J193" s="78">
        <v>43714</v>
      </c>
      <c r="K193" s="37">
        <v>1348.93</v>
      </c>
    </row>
    <row r="194" spans="1:11" ht="28.5" x14ac:dyDescent="0.25">
      <c r="A194" s="112"/>
      <c r="B194" s="77">
        <v>2865</v>
      </c>
      <c r="C194" s="78">
        <v>43706</v>
      </c>
      <c r="D194" s="78" t="s">
        <v>486</v>
      </c>
      <c r="E194" s="77" t="s">
        <v>487</v>
      </c>
      <c r="F194" s="21" t="s">
        <v>522</v>
      </c>
      <c r="G194" s="77" t="s">
        <v>488</v>
      </c>
      <c r="H194" s="77" t="s">
        <v>388</v>
      </c>
      <c r="I194" s="79" t="s">
        <v>32</v>
      </c>
      <c r="J194" s="78">
        <v>43715</v>
      </c>
      <c r="K194" s="37">
        <v>1229.6500000000001</v>
      </c>
    </row>
    <row r="195" spans="1:11" ht="28.5" x14ac:dyDescent="0.25">
      <c r="A195" s="112"/>
      <c r="B195" s="77">
        <v>2872</v>
      </c>
      <c r="C195" s="78">
        <v>43706</v>
      </c>
      <c r="D195" s="77" t="s">
        <v>489</v>
      </c>
      <c r="E195" s="77" t="s">
        <v>20</v>
      </c>
      <c r="F195" s="21" t="s">
        <v>490</v>
      </c>
      <c r="G195" s="77" t="s">
        <v>491</v>
      </c>
      <c r="H195" s="77" t="s">
        <v>437</v>
      </c>
      <c r="I195" s="78">
        <v>43712</v>
      </c>
      <c r="J195" s="78">
        <v>43714</v>
      </c>
      <c r="K195" s="37">
        <v>2239.9299999999998</v>
      </c>
    </row>
    <row r="196" spans="1:11" ht="15" customHeight="1" x14ac:dyDescent="0.25">
      <c r="A196" s="112"/>
      <c r="B196" s="77">
        <v>2873</v>
      </c>
      <c r="C196" s="78">
        <v>43706</v>
      </c>
      <c r="D196" s="77" t="s">
        <v>492</v>
      </c>
      <c r="E196" s="77" t="s">
        <v>493</v>
      </c>
      <c r="F196" s="21" t="s">
        <v>519</v>
      </c>
      <c r="G196" s="77" t="s">
        <v>494</v>
      </c>
      <c r="H196" s="77" t="s">
        <v>495</v>
      </c>
      <c r="I196" s="78">
        <v>43717</v>
      </c>
      <c r="J196" s="78">
        <v>43722</v>
      </c>
      <c r="K196" s="37">
        <v>2904.71</v>
      </c>
    </row>
    <row r="197" spans="1:11" ht="42.75" x14ac:dyDescent="0.25">
      <c r="A197" s="112"/>
      <c r="B197" s="77">
        <v>2874</v>
      </c>
      <c r="C197" s="78">
        <v>43706</v>
      </c>
      <c r="D197" s="77" t="s">
        <v>496</v>
      </c>
      <c r="E197" s="77" t="s">
        <v>497</v>
      </c>
      <c r="F197" s="21" t="s">
        <v>520</v>
      </c>
      <c r="G197" s="77" t="s">
        <v>498</v>
      </c>
      <c r="H197" s="77" t="s">
        <v>495</v>
      </c>
      <c r="I197" s="78">
        <v>43717</v>
      </c>
      <c r="J197" s="78">
        <v>43722</v>
      </c>
      <c r="K197" s="37">
        <v>2904.71</v>
      </c>
    </row>
    <row r="198" spans="1:11" s="65" customFormat="1" ht="15" customHeight="1" x14ac:dyDescent="0.25">
      <c r="A198" s="112"/>
      <c r="B198" s="80">
        <v>2875</v>
      </c>
      <c r="C198" s="88">
        <v>43706</v>
      </c>
      <c r="D198" s="77" t="s">
        <v>518</v>
      </c>
      <c r="E198" s="80" t="s">
        <v>499</v>
      </c>
      <c r="F198" s="21" t="s">
        <v>131</v>
      </c>
      <c r="G198" s="80" t="s">
        <v>500</v>
      </c>
      <c r="H198" s="80" t="s">
        <v>218</v>
      </c>
      <c r="I198" s="88">
        <v>43712</v>
      </c>
      <c r="J198" s="88">
        <v>43714</v>
      </c>
      <c r="K198" s="70">
        <v>1348.93</v>
      </c>
    </row>
    <row r="199" spans="1:11" ht="15" customHeight="1" x14ac:dyDescent="0.25">
      <c r="A199" s="112"/>
      <c r="B199" s="80">
        <v>2884</v>
      </c>
      <c r="C199" s="88">
        <v>43707</v>
      </c>
      <c r="D199" s="80" t="s">
        <v>200</v>
      </c>
      <c r="E199" s="80" t="s">
        <v>314</v>
      </c>
      <c r="F199" s="21" t="s">
        <v>131</v>
      </c>
      <c r="G199" s="80" t="s">
        <v>501</v>
      </c>
      <c r="H199" s="80" t="s">
        <v>218</v>
      </c>
      <c r="I199" s="88">
        <v>43712</v>
      </c>
      <c r="J199" s="88">
        <v>43714</v>
      </c>
      <c r="K199" s="70">
        <v>1428.93</v>
      </c>
    </row>
    <row r="200" spans="1:11" ht="15" customHeight="1" x14ac:dyDescent="0.25">
      <c r="A200" s="112"/>
      <c r="B200" s="80">
        <v>2885</v>
      </c>
      <c r="C200" s="88">
        <v>43707</v>
      </c>
      <c r="D200" s="80" t="s">
        <v>205</v>
      </c>
      <c r="E200" s="80" t="s">
        <v>52</v>
      </c>
      <c r="F200" s="21" t="s">
        <v>131</v>
      </c>
      <c r="G200" s="80" t="s">
        <v>502</v>
      </c>
      <c r="H200" s="80" t="s">
        <v>218</v>
      </c>
      <c r="I200" s="88">
        <v>43712</v>
      </c>
      <c r="J200" s="88">
        <v>43714</v>
      </c>
      <c r="K200" s="70">
        <v>1428.93</v>
      </c>
    </row>
    <row r="201" spans="1:11" ht="15" customHeight="1" x14ac:dyDescent="0.25">
      <c r="A201" s="112"/>
      <c r="B201" s="80">
        <v>2886</v>
      </c>
      <c r="C201" s="88">
        <v>43738</v>
      </c>
      <c r="D201" s="80" t="s">
        <v>400</v>
      </c>
      <c r="E201" s="80" t="s">
        <v>332</v>
      </c>
      <c r="F201" s="21" t="s">
        <v>131</v>
      </c>
      <c r="G201" s="80" t="s">
        <v>503</v>
      </c>
      <c r="H201" s="80" t="s">
        <v>218</v>
      </c>
      <c r="I201" s="88">
        <v>43712</v>
      </c>
      <c r="J201" s="88">
        <v>43714</v>
      </c>
      <c r="K201" s="70">
        <v>1348.93</v>
      </c>
    </row>
    <row r="202" spans="1:11" ht="15" customHeight="1" x14ac:dyDescent="0.25">
      <c r="A202" s="112"/>
      <c r="B202" s="80">
        <v>2887</v>
      </c>
      <c r="C202" s="88">
        <v>43707</v>
      </c>
      <c r="D202" s="80" t="s">
        <v>504</v>
      </c>
      <c r="E202" s="80" t="s">
        <v>505</v>
      </c>
      <c r="F202" s="21" t="s">
        <v>131</v>
      </c>
      <c r="G202" s="80" t="s">
        <v>506</v>
      </c>
      <c r="H202" s="80" t="s">
        <v>218</v>
      </c>
      <c r="I202" s="88">
        <v>43712</v>
      </c>
      <c r="J202" s="88">
        <v>43714</v>
      </c>
      <c r="K202" s="70">
        <v>1348.93</v>
      </c>
    </row>
    <row r="203" spans="1:11" ht="15" customHeight="1" x14ac:dyDescent="0.25">
      <c r="A203" s="112"/>
      <c r="B203" s="80">
        <v>2888</v>
      </c>
      <c r="C203" s="88">
        <v>43707</v>
      </c>
      <c r="D203" s="80" t="s">
        <v>207</v>
      </c>
      <c r="E203" s="80" t="s">
        <v>507</v>
      </c>
      <c r="F203" s="21" t="s">
        <v>131</v>
      </c>
      <c r="G203" s="80" t="s">
        <v>508</v>
      </c>
      <c r="H203" s="80" t="s">
        <v>218</v>
      </c>
      <c r="I203" s="88">
        <v>43712</v>
      </c>
      <c r="J203" s="88">
        <v>43714</v>
      </c>
      <c r="K203" s="70">
        <v>1428.93</v>
      </c>
    </row>
    <row r="204" spans="1:11" ht="28.5" x14ac:dyDescent="0.25">
      <c r="A204" s="112"/>
      <c r="B204" s="80">
        <v>2889</v>
      </c>
      <c r="C204" s="88">
        <v>43707</v>
      </c>
      <c r="D204" s="80" t="s">
        <v>34</v>
      </c>
      <c r="E204" s="80" t="s">
        <v>509</v>
      </c>
      <c r="F204" s="42" t="s">
        <v>510</v>
      </c>
      <c r="G204" s="80" t="s">
        <v>511</v>
      </c>
      <c r="H204" s="80" t="s">
        <v>204</v>
      </c>
      <c r="I204" s="88">
        <v>43718</v>
      </c>
      <c r="J204" s="88">
        <v>43720</v>
      </c>
      <c r="K204" s="70">
        <v>1255.43</v>
      </c>
    </row>
    <row r="205" spans="1:11" ht="15" customHeight="1" x14ac:dyDescent="0.25">
      <c r="A205" s="112"/>
      <c r="B205" s="77">
        <v>2890</v>
      </c>
      <c r="C205" s="78">
        <v>43707</v>
      </c>
      <c r="D205" s="77" t="s">
        <v>512</v>
      </c>
      <c r="E205" s="77" t="s">
        <v>513</v>
      </c>
      <c r="F205" s="21" t="s">
        <v>131</v>
      </c>
      <c r="G205" s="77" t="s">
        <v>514</v>
      </c>
      <c r="H205" s="77" t="s">
        <v>218</v>
      </c>
      <c r="I205" s="78">
        <v>43712</v>
      </c>
      <c r="J205" s="78">
        <v>43714</v>
      </c>
      <c r="K205" s="37">
        <v>1238.93</v>
      </c>
    </row>
    <row r="206" spans="1:11" ht="15" customHeight="1" x14ac:dyDescent="0.25">
      <c r="A206" s="112"/>
      <c r="B206" s="93">
        <v>2891</v>
      </c>
      <c r="C206" s="94">
        <v>43707</v>
      </c>
      <c r="D206" s="93" t="s">
        <v>254</v>
      </c>
      <c r="E206" s="93" t="s">
        <v>255</v>
      </c>
      <c r="F206" s="21" t="s">
        <v>131</v>
      </c>
      <c r="G206" s="93" t="s">
        <v>515</v>
      </c>
      <c r="H206" s="93" t="s">
        <v>218</v>
      </c>
      <c r="I206" s="94">
        <v>43712</v>
      </c>
      <c r="J206" s="94">
        <v>43714</v>
      </c>
      <c r="K206" s="72">
        <v>1238.93</v>
      </c>
    </row>
    <row r="207" spans="1:11" ht="18" customHeight="1" x14ac:dyDescent="0.25">
      <c r="A207" s="113"/>
      <c r="B207" s="93" t="s">
        <v>523</v>
      </c>
      <c r="C207" s="94">
        <v>43707</v>
      </c>
      <c r="D207" s="114" t="s">
        <v>291</v>
      </c>
      <c r="E207" s="93" t="s">
        <v>524</v>
      </c>
      <c r="F207" s="21" t="s">
        <v>131</v>
      </c>
      <c r="G207" s="93" t="s">
        <v>525</v>
      </c>
      <c r="H207" s="93" t="s">
        <v>218</v>
      </c>
      <c r="I207" s="94">
        <v>43712</v>
      </c>
      <c r="J207" s="94">
        <v>43714</v>
      </c>
      <c r="K207" s="72">
        <v>1238.93</v>
      </c>
    </row>
    <row r="208" spans="1:11" x14ac:dyDescent="0.25">
      <c r="A208" s="99" t="s">
        <v>18</v>
      </c>
      <c r="B208" s="100"/>
      <c r="C208" s="100"/>
      <c r="D208" s="100"/>
      <c r="E208" s="100"/>
      <c r="F208" s="100"/>
      <c r="G208" s="100"/>
      <c r="H208" s="100"/>
      <c r="I208" s="100"/>
      <c r="J208" s="101"/>
      <c r="K208" s="95">
        <f>SUM(K17:K207)</f>
        <v>296669.58000000013</v>
      </c>
    </row>
  </sheetData>
  <autoFilter ref="A16:K208"/>
  <mergeCells count="15">
    <mergeCell ref="A9:J9"/>
    <mergeCell ref="A70:A207"/>
    <mergeCell ref="E4:G4"/>
    <mergeCell ref="E5:G5"/>
    <mergeCell ref="E6:G6"/>
    <mergeCell ref="E7:G7"/>
    <mergeCell ref="A8:J8"/>
    <mergeCell ref="A208:J208"/>
    <mergeCell ref="A67:A69"/>
    <mergeCell ref="A17:A66"/>
    <mergeCell ref="A10:J10"/>
    <mergeCell ref="A11:J11"/>
    <mergeCell ref="A12:J12"/>
    <mergeCell ref="A13:J13"/>
    <mergeCell ref="A14:K15"/>
  </mergeCells>
  <pageMargins left="0.51181102362204722" right="0.51181102362204722" top="0.78740157480314965" bottom="0.78740157480314965" header="0.31496062992125984" footer="0.31496062992125984"/>
  <pageSetup scale="32" fitToHeight="0" orientation="landscape" horizontalDpi="300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2" workbookViewId="0">
      <selection sqref="A1:I50"/>
    </sheetView>
  </sheetViews>
  <sheetFormatPr defaultColWidth="6.28515625" defaultRowHeight="15" x14ac:dyDescent="0.25"/>
  <cols>
    <col min="1" max="1" width="6.42578125" bestFit="1" customWidth="1"/>
    <col min="2" max="2" width="10.140625" bestFit="1" customWidth="1"/>
    <col min="3" max="3" width="44.85546875" bestFit="1" customWidth="1"/>
    <col min="4" max="4" width="43.140625" bestFit="1" customWidth="1"/>
    <col min="5" max="5" width="50.42578125" customWidth="1"/>
    <col min="6" max="6" width="11.28515625" bestFit="1" customWidth="1"/>
    <col min="7" max="7" width="63.7109375" bestFit="1" customWidth="1"/>
    <col min="8" max="8" width="9" bestFit="1" customWidth="1"/>
    <col min="9" max="9" width="10.140625" bestFit="1" customWidth="1"/>
    <col min="10" max="10" width="13.140625" bestFit="1" customWidth="1"/>
    <col min="11" max="11" width="12" bestFit="1" customWidth="1"/>
    <col min="12" max="12" width="10.5703125" bestFit="1" customWidth="1"/>
    <col min="13" max="13" width="13.140625" bestFit="1" customWidth="1"/>
    <col min="14" max="14" width="67.42578125" customWidth="1"/>
  </cols>
  <sheetData>
    <row r="1" spans="1:17" s="19" customFormat="1" ht="24.75" customHeight="1" x14ac:dyDescent="0.2">
      <c r="A1" s="12">
        <v>2746</v>
      </c>
      <c r="B1" s="13">
        <v>43679</v>
      </c>
      <c r="C1" s="12" t="s">
        <v>58</v>
      </c>
      <c r="D1" s="12" t="s">
        <v>20</v>
      </c>
      <c r="E1" s="14" t="s">
        <v>59</v>
      </c>
      <c r="F1" s="12" t="s">
        <v>60</v>
      </c>
      <c r="G1" s="12" t="s">
        <v>30</v>
      </c>
      <c r="H1" s="13">
        <v>43695</v>
      </c>
      <c r="I1" s="13">
        <v>43701</v>
      </c>
      <c r="J1" s="15">
        <f>667.9+398.9+106.68</f>
        <v>1173.48</v>
      </c>
      <c r="K1" s="15">
        <f>32.95+25.89</f>
        <v>58.84</v>
      </c>
      <c r="L1" s="15">
        <v>0.01</v>
      </c>
      <c r="M1" s="16">
        <f t="shared" ref="M1:M13" si="0" xml:space="preserve"> SUM(J1:L1)</f>
        <v>1232.33</v>
      </c>
      <c r="N1" s="15"/>
      <c r="O1" s="17"/>
      <c r="P1" s="18"/>
      <c r="Q1" s="18"/>
    </row>
    <row r="2" spans="1:17" s="26" customFormat="1" ht="29.25" customHeight="1" x14ac:dyDescent="0.25">
      <c r="A2" s="8">
        <v>2752</v>
      </c>
      <c r="B2" s="20">
        <v>43679</v>
      </c>
      <c r="C2" s="8" t="s">
        <v>61</v>
      </c>
      <c r="D2" s="8" t="s">
        <v>21</v>
      </c>
      <c r="E2" s="21" t="s">
        <v>62</v>
      </c>
      <c r="F2" s="8" t="s">
        <v>63</v>
      </c>
      <c r="G2" s="8" t="s">
        <v>64</v>
      </c>
      <c r="H2" s="20">
        <v>43688</v>
      </c>
      <c r="I2" s="20">
        <v>43690</v>
      </c>
      <c r="J2" s="22">
        <f>947.8+94.78</f>
        <v>1042.58</v>
      </c>
      <c r="K2" s="22">
        <f>58.84</f>
        <v>58.84</v>
      </c>
      <c r="L2" s="22">
        <v>0.01</v>
      </c>
      <c r="M2" s="23">
        <f xml:space="preserve"> SUM(J2:L2)</f>
        <v>1101.4299999999998</v>
      </c>
      <c r="N2" s="22"/>
      <c r="O2" s="24"/>
      <c r="P2" s="25"/>
      <c r="Q2" s="25"/>
    </row>
    <row r="3" spans="1:17" s="19" customFormat="1" ht="25.5" customHeight="1" x14ac:dyDescent="0.2">
      <c r="A3" s="12">
        <v>2759</v>
      </c>
      <c r="B3" s="13">
        <v>43679</v>
      </c>
      <c r="C3" s="12" t="s">
        <v>65</v>
      </c>
      <c r="D3" s="12" t="s">
        <v>21</v>
      </c>
      <c r="E3" s="14" t="s">
        <v>66</v>
      </c>
      <c r="F3" s="12" t="s">
        <v>67</v>
      </c>
      <c r="G3" s="12" t="s">
        <v>22</v>
      </c>
      <c r="H3" s="13">
        <v>43685</v>
      </c>
      <c r="I3" s="13">
        <v>43687</v>
      </c>
      <c r="J3" s="15">
        <f>1292.8+129.28</f>
        <v>1422.08</v>
      </c>
      <c r="K3" s="15">
        <v>58.84</v>
      </c>
      <c r="L3" s="15">
        <v>0.01</v>
      </c>
      <c r="M3" s="16">
        <f xml:space="preserve"> SUM(J3:L3)</f>
        <v>1480.9299999999998</v>
      </c>
      <c r="N3" s="15"/>
      <c r="O3" s="17"/>
      <c r="P3" s="18"/>
      <c r="Q3" s="18"/>
    </row>
    <row r="4" spans="1:17" s="19" customFormat="1" ht="14.25" x14ac:dyDescent="0.2">
      <c r="A4" s="12">
        <v>2761</v>
      </c>
      <c r="B4" s="13">
        <v>43682</v>
      </c>
      <c r="C4" s="12" t="s">
        <v>68</v>
      </c>
      <c r="D4" s="12" t="s">
        <v>69</v>
      </c>
      <c r="E4" s="14" t="s">
        <v>70</v>
      </c>
      <c r="F4" s="12" t="s">
        <v>71</v>
      </c>
      <c r="G4" s="12" t="s">
        <v>72</v>
      </c>
      <c r="H4" s="13">
        <v>43726</v>
      </c>
      <c r="I4" s="13">
        <v>43729</v>
      </c>
      <c r="J4" s="15">
        <f>160.9+227.9</f>
        <v>388.8</v>
      </c>
      <c r="K4" s="15">
        <f>76+40+65.9</f>
        <v>181.9</v>
      </c>
      <c r="L4" s="15">
        <v>0.01</v>
      </c>
      <c r="M4" s="16">
        <f t="shared" si="0"/>
        <v>570.71</v>
      </c>
      <c r="N4" s="15"/>
      <c r="O4" s="17"/>
      <c r="P4" s="18"/>
      <c r="Q4" s="18"/>
    </row>
    <row r="5" spans="1:17" s="33" customFormat="1" ht="14.25" x14ac:dyDescent="0.2">
      <c r="A5" s="27">
        <v>2762</v>
      </c>
      <c r="B5" s="13">
        <v>43621</v>
      </c>
      <c r="C5" s="27" t="s">
        <v>73</v>
      </c>
      <c r="D5" s="27" t="s">
        <v>21</v>
      </c>
      <c r="E5" s="14" t="s">
        <v>70</v>
      </c>
      <c r="F5" s="27" t="s">
        <v>71</v>
      </c>
      <c r="G5" s="27" t="s">
        <v>72</v>
      </c>
      <c r="H5" s="28">
        <v>43726</v>
      </c>
      <c r="I5" s="28">
        <v>43729</v>
      </c>
      <c r="J5" s="29">
        <f>160.9+227.9</f>
        <v>388.8</v>
      </c>
      <c r="K5" s="29">
        <f>32.95+32.95+36+40</f>
        <v>141.9</v>
      </c>
      <c r="L5" s="29">
        <v>0.01</v>
      </c>
      <c r="M5" s="30">
        <f xml:space="preserve"> SUM(J5:L5)</f>
        <v>530.71</v>
      </c>
      <c r="N5" s="29"/>
      <c r="O5" s="31"/>
      <c r="P5" s="32"/>
      <c r="Q5" s="32"/>
    </row>
    <row r="6" spans="1:17" s="26" customFormat="1" ht="57" x14ac:dyDescent="0.25">
      <c r="A6" s="8">
        <v>2764</v>
      </c>
      <c r="B6" s="20">
        <v>43682</v>
      </c>
      <c r="C6" s="8" t="s">
        <v>74</v>
      </c>
      <c r="D6" s="8" t="s">
        <v>20</v>
      </c>
      <c r="E6" s="21" t="s">
        <v>29</v>
      </c>
      <c r="F6" s="8" t="s">
        <v>75</v>
      </c>
      <c r="G6" s="8" t="s">
        <v>30</v>
      </c>
      <c r="H6" s="20">
        <v>43730</v>
      </c>
      <c r="I6" s="20">
        <v>43736</v>
      </c>
      <c r="J6" s="22">
        <f>398.9+241.9+64.08</f>
        <v>704.88</v>
      </c>
      <c r="K6" s="22">
        <f>25.89+32.95</f>
        <v>58.84</v>
      </c>
      <c r="L6" s="22">
        <v>0.01</v>
      </c>
      <c r="M6" s="23">
        <f t="shared" si="0"/>
        <v>763.73</v>
      </c>
      <c r="N6" s="22"/>
      <c r="O6" s="24"/>
      <c r="P6" s="25"/>
      <c r="Q6" s="25"/>
    </row>
    <row r="7" spans="1:17" s="26" customFormat="1" ht="59.25" customHeight="1" x14ac:dyDescent="0.25">
      <c r="A7" s="8">
        <v>2765</v>
      </c>
      <c r="B7" s="20">
        <v>43682</v>
      </c>
      <c r="C7" s="8" t="s">
        <v>76</v>
      </c>
      <c r="D7" s="8" t="s">
        <v>20</v>
      </c>
      <c r="E7" s="21" t="s">
        <v>29</v>
      </c>
      <c r="F7" s="8" t="s">
        <v>77</v>
      </c>
      <c r="G7" s="8" t="s">
        <v>30</v>
      </c>
      <c r="H7" s="20">
        <v>43730</v>
      </c>
      <c r="I7" s="20">
        <v>43736</v>
      </c>
      <c r="J7" s="22">
        <f>398.9+241.9+64.08</f>
        <v>704.88</v>
      </c>
      <c r="K7" s="22">
        <f>25.89+32.95</f>
        <v>58.84</v>
      </c>
      <c r="L7" s="22">
        <v>0.01</v>
      </c>
      <c r="M7" s="23">
        <f t="shared" si="0"/>
        <v>763.73</v>
      </c>
      <c r="N7" s="22"/>
      <c r="O7" s="24"/>
      <c r="P7" s="25"/>
      <c r="Q7" s="25"/>
    </row>
    <row r="8" spans="1:17" s="19" customFormat="1" ht="31.5" customHeight="1" x14ac:dyDescent="0.2">
      <c r="A8" s="12">
        <v>2766</v>
      </c>
      <c r="B8" s="13">
        <v>43682</v>
      </c>
      <c r="C8" s="12" t="s">
        <v>78</v>
      </c>
      <c r="D8" s="12" t="s">
        <v>21</v>
      </c>
      <c r="E8" s="14" t="s">
        <v>79</v>
      </c>
      <c r="F8" s="12" t="s">
        <v>80</v>
      </c>
      <c r="G8" s="12" t="s">
        <v>43</v>
      </c>
      <c r="H8" s="13">
        <v>43684</v>
      </c>
      <c r="I8" s="13">
        <v>43686</v>
      </c>
      <c r="J8" s="15">
        <f>3298.9</f>
        <v>3298.9</v>
      </c>
      <c r="K8" s="15">
        <f>62.44</f>
        <v>62.44</v>
      </c>
      <c r="L8" s="15">
        <v>0.01</v>
      </c>
      <c r="M8" s="16">
        <f t="shared" si="0"/>
        <v>3361.3500000000004</v>
      </c>
      <c r="N8" s="15"/>
      <c r="O8" s="17"/>
      <c r="P8" s="18"/>
      <c r="Q8" s="18"/>
    </row>
    <row r="9" spans="1:17" s="19" customFormat="1" ht="22.5" customHeight="1" x14ac:dyDescent="0.2">
      <c r="A9" s="12">
        <v>2767</v>
      </c>
      <c r="B9" s="13">
        <v>43683</v>
      </c>
      <c r="C9" s="12" t="s">
        <v>81</v>
      </c>
      <c r="D9" s="12" t="s">
        <v>82</v>
      </c>
      <c r="E9" s="14" t="s">
        <v>83</v>
      </c>
      <c r="F9" s="12" t="s">
        <v>84</v>
      </c>
      <c r="G9" s="12" t="s">
        <v>85</v>
      </c>
      <c r="H9" s="13">
        <v>43717</v>
      </c>
      <c r="I9" s="13">
        <v>43721</v>
      </c>
      <c r="J9" s="15">
        <v>388</v>
      </c>
      <c r="K9" s="15">
        <v>58.84</v>
      </c>
      <c r="L9" s="15">
        <v>0.01</v>
      </c>
      <c r="M9" s="16">
        <f t="shared" si="0"/>
        <v>446.85</v>
      </c>
      <c r="N9" s="15"/>
      <c r="O9" s="17"/>
      <c r="P9" s="18"/>
      <c r="Q9" s="18"/>
    </row>
    <row r="10" spans="1:17" s="41" customFormat="1" ht="38.25" customHeight="1" x14ac:dyDescent="0.25">
      <c r="A10" s="34">
        <v>2771</v>
      </c>
      <c r="B10" s="35">
        <v>43684</v>
      </c>
      <c r="C10" s="34" t="s">
        <v>86</v>
      </c>
      <c r="D10" s="34" t="s">
        <v>21</v>
      </c>
      <c r="E10" s="21" t="s">
        <v>87</v>
      </c>
      <c r="F10" s="34" t="s">
        <v>88</v>
      </c>
      <c r="G10" s="34" t="s">
        <v>89</v>
      </c>
      <c r="H10" s="36" t="s">
        <v>32</v>
      </c>
      <c r="I10" s="35">
        <v>43691</v>
      </c>
      <c r="J10" s="37">
        <v>409.9</v>
      </c>
      <c r="K10" s="37">
        <v>21.45</v>
      </c>
      <c r="L10" s="37">
        <v>0.01</v>
      </c>
      <c r="M10" s="38">
        <f t="shared" si="0"/>
        <v>431.35999999999996</v>
      </c>
      <c r="N10" s="37"/>
      <c r="O10" s="39"/>
      <c r="P10" s="40"/>
      <c r="Q10" s="40"/>
    </row>
    <row r="11" spans="1:17" s="19" customFormat="1" ht="27.75" customHeight="1" x14ac:dyDescent="0.2">
      <c r="A11" s="12">
        <v>2786</v>
      </c>
      <c r="B11" s="13">
        <v>43690</v>
      </c>
      <c r="C11" s="12" t="s">
        <v>90</v>
      </c>
      <c r="D11" s="12" t="s">
        <v>21</v>
      </c>
      <c r="E11" s="14" t="s">
        <v>91</v>
      </c>
      <c r="F11" s="12" t="s">
        <v>92</v>
      </c>
      <c r="G11" s="12" t="s">
        <v>27</v>
      </c>
      <c r="H11" s="13">
        <v>43731</v>
      </c>
      <c r="I11" s="13">
        <v>43733</v>
      </c>
      <c r="J11" s="15">
        <v>819.28</v>
      </c>
      <c r="K11" s="15">
        <v>58.84</v>
      </c>
      <c r="L11" s="15">
        <v>0.01</v>
      </c>
      <c r="M11" s="16">
        <f t="shared" si="0"/>
        <v>878.13</v>
      </c>
      <c r="N11" s="15"/>
      <c r="O11" s="17"/>
      <c r="P11" s="18"/>
      <c r="Q11" s="18"/>
    </row>
    <row r="12" spans="1:17" s="26" customFormat="1" ht="31.5" customHeight="1" x14ac:dyDescent="0.25">
      <c r="A12" s="8">
        <v>2805</v>
      </c>
      <c r="B12" s="20">
        <v>43691</v>
      </c>
      <c r="C12" s="8" t="s">
        <v>93</v>
      </c>
      <c r="D12" s="8" t="s">
        <v>20</v>
      </c>
      <c r="E12" s="21" t="s">
        <v>83</v>
      </c>
      <c r="F12" s="8" t="s">
        <v>94</v>
      </c>
      <c r="G12" s="8" t="s">
        <v>95</v>
      </c>
      <c r="H12" s="20">
        <v>43717</v>
      </c>
      <c r="I12" s="36" t="s">
        <v>32</v>
      </c>
      <c r="J12" s="22">
        <v>398.9</v>
      </c>
      <c r="K12" s="22">
        <v>25.89</v>
      </c>
      <c r="L12" s="22">
        <v>0.01</v>
      </c>
      <c r="M12" s="23">
        <f t="shared" si="0"/>
        <v>424.79999999999995</v>
      </c>
      <c r="N12" s="22"/>
      <c r="O12" s="24"/>
      <c r="P12" s="25"/>
      <c r="Q12" s="25"/>
    </row>
    <row r="13" spans="1:17" s="19" customFormat="1" ht="57" x14ac:dyDescent="0.2">
      <c r="A13" s="12">
        <v>2812</v>
      </c>
      <c r="B13" s="13">
        <v>43697</v>
      </c>
      <c r="C13" s="8" t="s">
        <v>96</v>
      </c>
      <c r="D13" s="8" t="s">
        <v>20</v>
      </c>
      <c r="E13" s="14" t="s">
        <v>29</v>
      </c>
      <c r="F13" s="12" t="s">
        <v>97</v>
      </c>
      <c r="G13" s="12" t="s">
        <v>98</v>
      </c>
      <c r="H13" s="13">
        <v>43731</v>
      </c>
      <c r="I13" s="13">
        <v>43736</v>
      </c>
      <c r="J13" s="15">
        <v>638.88</v>
      </c>
      <c r="K13" s="15">
        <v>58.84</v>
      </c>
      <c r="L13" s="15">
        <v>0.01</v>
      </c>
      <c r="M13" s="16">
        <f t="shared" si="0"/>
        <v>697.73</v>
      </c>
      <c r="N13" s="15"/>
      <c r="O13" s="12"/>
      <c r="P13" s="18"/>
      <c r="Q13" s="18"/>
    </row>
    <row r="14" spans="1:17" s="26" customFormat="1" ht="28.5" x14ac:dyDescent="0.25">
      <c r="A14" s="8">
        <v>2814</v>
      </c>
      <c r="B14" s="20">
        <v>43697</v>
      </c>
      <c r="C14" s="8" t="s">
        <v>99</v>
      </c>
      <c r="D14" s="8" t="s">
        <v>20</v>
      </c>
      <c r="E14" s="21" t="s">
        <v>100</v>
      </c>
      <c r="F14" s="8" t="s">
        <v>101</v>
      </c>
      <c r="G14" s="8" t="s">
        <v>27</v>
      </c>
      <c r="H14" s="20">
        <v>43698</v>
      </c>
      <c r="I14" s="20">
        <v>43700</v>
      </c>
      <c r="J14" s="22">
        <v>2622.18</v>
      </c>
      <c r="K14" s="22">
        <v>58.84</v>
      </c>
      <c r="L14" s="22">
        <v>0.01</v>
      </c>
      <c r="M14" s="23">
        <f t="shared" ref="M14" si="1" xml:space="preserve"> SUM(J14:L14)</f>
        <v>2681.03</v>
      </c>
      <c r="N14" s="22"/>
      <c r="O14" s="8"/>
      <c r="P14" s="25"/>
      <c r="Q14" s="25"/>
    </row>
    <row r="15" spans="1:17" s="26" customFormat="1" ht="28.5" x14ac:dyDescent="0.25">
      <c r="A15" s="8">
        <v>2815</v>
      </c>
      <c r="B15" s="20">
        <v>43697</v>
      </c>
      <c r="C15" s="8" t="s">
        <v>68</v>
      </c>
      <c r="D15" s="8" t="s">
        <v>102</v>
      </c>
      <c r="E15" s="42" t="s">
        <v>100</v>
      </c>
      <c r="F15" s="8" t="s">
        <v>103</v>
      </c>
      <c r="G15" s="8" t="s">
        <v>27</v>
      </c>
      <c r="H15" s="20">
        <v>43698</v>
      </c>
      <c r="I15" s="20">
        <v>43700</v>
      </c>
      <c r="J15" s="22">
        <v>2622.18</v>
      </c>
      <c r="K15" s="22">
        <v>58.84</v>
      </c>
      <c r="L15" s="22">
        <v>0.01</v>
      </c>
      <c r="M15" s="23">
        <f xml:space="preserve"> SUM(J15:L15)</f>
        <v>2681.03</v>
      </c>
      <c r="N15" s="22"/>
      <c r="O15" s="24"/>
      <c r="P15" s="25"/>
      <c r="Q15" s="25"/>
    </row>
    <row r="16" spans="1:17" s="49" customFormat="1" ht="33" customHeight="1" x14ac:dyDescent="0.2">
      <c r="A16" s="17">
        <v>2819</v>
      </c>
      <c r="B16" s="43">
        <v>43698</v>
      </c>
      <c r="C16" s="24" t="s">
        <v>104</v>
      </c>
      <c r="D16" s="44" t="s">
        <v>20</v>
      </c>
      <c r="E16" s="45" t="s">
        <v>105</v>
      </c>
      <c r="F16" s="17" t="s">
        <v>106</v>
      </c>
      <c r="G16" s="17" t="s">
        <v>107</v>
      </c>
      <c r="H16" s="43">
        <v>43730</v>
      </c>
      <c r="I16" s="43">
        <v>43736</v>
      </c>
      <c r="J16" s="46">
        <v>716.98</v>
      </c>
      <c r="K16" s="46">
        <v>58.84</v>
      </c>
      <c r="L16" s="46">
        <v>0.01</v>
      </c>
      <c r="M16" s="47">
        <f t="shared" ref="M16:M23" si="2" xml:space="preserve"> SUM(J16:L16)</f>
        <v>775.83</v>
      </c>
      <c r="N16" s="46"/>
      <c r="O16" s="17"/>
      <c r="P16" s="48"/>
      <c r="Q16" s="48"/>
    </row>
    <row r="17" spans="1:17" s="49" customFormat="1" ht="25.5" customHeight="1" x14ac:dyDescent="0.2">
      <c r="A17" s="17">
        <v>2820</v>
      </c>
      <c r="B17" s="43">
        <v>43698</v>
      </c>
      <c r="C17" s="24" t="s">
        <v>108</v>
      </c>
      <c r="D17" s="44" t="s">
        <v>109</v>
      </c>
      <c r="E17" s="45" t="s">
        <v>110</v>
      </c>
      <c r="F17" s="17" t="s">
        <v>111</v>
      </c>
      <c r="G17" s="17" t="s">
        <v>64</v>
      </c>
      <c r="H17" s="43">
        <v>43705</v>
      </c>
      <c r="I17" s="43">
        <v>43708</v>
      </c>
      <c r="J17" s="46">
        <v>485.74</v>
      </c>
      <c r="K17" s="46">
        <v>58.84</v>
      </c>
      <c r="L17" s="46">
        <v>0.01</v>
      </c>
      <c r="M17" s="47">
        <f t="shared" si="2"/>
        <v>544.59</v>
      </c>
      <c r="N17" s="46"/>
      <c r="O17" s="17"/>
      <c r="P17" s="48"/>
      <c r="Q17" s="48"/>
    </row>
    <row r="18" spans="1:17" s="19" customFormat="1" ht="37.5" customHeight="1" x14ac:dyDescent="0.2">
      <c r="A18" s="12">
        <v>2829</v>
      </c>
      <c r="B18" s="13">
        <v>43700</v>
      </c>
      <c r="C18" s="12" t="s">
        <v>112</v>
      </c>
      <c r="D18" s="12" t="s">
        <v>113</v>
      </c>
      <c r="E18" s="14" t="s">
        <v>114</v>
      </c>
      <c r="F18" s="12" t="s">
        <v>115</v>
      </c>
      <c r="G18" s="12" t="s">
        <v>95</v>
      </c>
      <c r="H18" s="13">
        <v>43701</v>
      </c>
      <c r="I18" s="13">
        <v>43701</v>
      </c>
      <c r="J18" s="15">
        <v>1071.29</v>
      </c>
      <c r="K18" s="15">
        <v>25.89</v>
      </c>
      <c r="L18" s="15">
        <v>0.01</v>
      </c>
      <c r="M18" s="16">
        <f t="shared" si="2"/>
        <v>1097.19</v>
      </c>
      <c r="N18" s="15"/>
      <c r="O18" s="17"/>
      <c r="P18" s="18"/>
      <c r="Q18" s="18"/>
    </row>
    <row r="19" spans="1:17" s="19" customFormat="1" ht="38.25" customHeight="1" x14ac:dyDescent="0.2">
      <c r="A19" s="12">
        <v>2829</v>
      </c>
      <c r="B19" s="13">
        <v>43700</v>
      </c>
      <c r="C19" s="12" t="s">
        <v>112</v>
      </c>
      <c r="D19" s="12" t="s">
        <v>113</v>
      </c>
      <c r="E19" s="14" t="s">
        <v>114</v>
      </c>
      <c r="F19" s="12" t="s">
        <v>116</v>
      </c>
      <c r="G19" s="12" t="s">
        <v>117</v>
      </c>
      <c r="H19" s="13">
        <v>43703</v>
      </c>
      <c r="I19" s="13">
        <v>43707</v>
      </c>
      <c r="J19" s="15">
        <v>1710.28</v>
      </c>
      <c r="K19" s="15">
        <v>47.78</v>
      </c>
      <c r="L19" s="15">
        <v>0.01</v>
      </c>
      <c r="M19" s="16">
        <f t="shared" si="2"/>
        <v>1758.07</v>
      </c>
      <c r="N19" s="15"/>
      <c r="O19" s="17"/>
      <c r="P19" s="18"/>
      <c r="Q19" s="18"/>
    </row>
    <row r="20" spans="1:17" s="19" customFormat="1" ht="28.5" x14ac:dyDescent="0.2">
      <c r="A20" s="12">
        <v>2830</v>
      </c>
      <c r="B20" s="13">
        <v>43700</v>
      </c>
      <c r="C20" s="12" t="s">
        <v>25</v>
      </c>
      <c r="D20" s="12" t="s">
        <v>26</v>
      </c>
      <c r="E20" s="14" t="s">
        <v>114</v>
      </c>
      <c r="F20" s="12" t="s">
        <v>118</v>
      </c>
      <c r="G20" s="12" t="s">
        <v>117</v>
      </c>
      <c r="H20" s="13">
        <v>43703</v>
      </c>
      <c r="I20" s="13">
        <v>43707</v>
      </c>
      <c r="J20" s="15">
        <v>1710.28</v>
      </c>
      <c r="K20" s="15">
        <v>47.78</v>
      </c>
      <c r="L20" s="15">
        <v>0.01</v>
      </c>
      <c r="M20" s="16">
        <f t="shared" si="2"/>
        <v>1758.07</v>
      </c>
      <c r="N20" s="15"/>
      <c r="O20" s="17"/>
      <c r="P20" s="18"/>
      <c r="Q20" s="18"/>
    </row>
    <row r="21" spans="1:17" s="19" customFormat="1" ht="28.5" x14ac:dyDescent="0.2">
      <c r="A21" s="12">
        <v>2834</v>
      </c>
      <c r="B21" s="13">
        <v>43699</v>
      </c>
      <c r="C21" s="12" t="s">
        <v>119</v>
      </c>
      <c r="D21" s="50" t="s">
        <v>120</v>
      </c>
      <c r="E21" s="45" t="s">
        <v>121</v>
      </c>
      <c r="F21" s="12" t="s">
        <v>122</v>
      </c>
      <c r="G21" s="12" t="s">
        <v>64</v>
      </c>
      <c r="H21" s="13">
        <v>43705</v>
      </c>
      <c r="I21" s="13">
        <v>43708</v>
      </c>
      <c r="J21" s="15">
        <v>573.98</v>
      </c>
      <c r="K21" s="15">
        <v>58.84</v>
      </c>
      <c r="L21" s="15">
        <v>0.01</v>
      </c>
      <c r="M21" s="16">
        <f t="shared" si="2"/>
        <v>632.83000000000004</v>
      </c>
      <c r="N21" s="51"/>
      <c r="O21" s="17"/>
      <c r="P21" s="18"/>
      <c r="Q21" s="18"/>
    </row>
    <row r="22" spans="1:17" s="19" customFormat="1" ht="14.25" x14ac:dyDescent="0.2">
      <c r="A22" s="12">
        <v>2847</v>
      </c>
      <c r="B22" s="13">
        <v>43705</v>
      </c>
      <c r="C22" s="12" t="s">
        <v>123</v>
      </c>
      <c r="D22" s="12" t="s">
        <v>21</v>
      </c>
      <c r="E22" s="32" t="s">
        <v>124</v>
      </c>
      <c r="F22" s="12" t="s">
        <v>125</v>
      </c>
      <c r="G22" s="12" t="s">
        <v>126</v>
      </c>
      <c r="H22" s="13">
        <v>43712</v>
      </c>
      <c r="I22" s="13">
        <v>43714</v>
      </c>
      <c r="J22" s="15">
        <v>2923.58</v>
      </c>
      <c r="K22" s="15">
        <f>25.89+25.89</f>
        <v>51.78</v>
      </c>
      <c r="L22" s="15">
        <v>0.01</v>
      </c>
      <c r="M22" s="16">
        <f t="shared" si="2"/>
        <v>2975.3700000000003</v>
      </c>
      <c r="N22" s="15"/>
      <c r="O22" s="17"/>
      <c r="P22" s="18"/>
      <c r="Q22" s="18"/>
    </row>
    <row r="23" spans="1:17" s="26" customFormat="1" ht="42.75" x14ac:dyDescent="0.25">
      <c r="A23" s="8">
        <v>2852</v>
      </c>
      <c r="B23" s="20">
        <v>43705</v>
      </c>
      <c r="C23" s="8" t="s">
        <v>23</v>
      </c>
      <c r="D23" s="8" t="s">
        <v>21</v>
      </c>
      <c r="E23" s="21" t="s">
        <v>127</v>
      </c>
      <c r="F23" s="8" t="s">
        <v>128</v>
      </c>
      <c r="G23" s="8" t="s">
        <v>24</v>
      </c>
      <c r="H23" s="20">
        <v>43706</v>
      </c>
      <c r="I23" s="20">
        <v>43707</v>
      </c>
      <c r="J23" s="22">
        <v>1610.18</v>
      </c>
      <c r="K23" s="22">
        <v>58.84</v>
      </c>
      <c r="L23" s="22">
        <v>0.01</v>
      </c>
      <c r="M23" s="23">
        <f t="shared" si="2"/>
        <v>1669.03</v>
      </c>
      <c r="N23" s="22"/>
      <c r="O23" s="24"/>
      <c r="P23" s="25"/>
      <c r="Q23" s="25"/>
    </row>
    <row r="24" spans="1:17" s="19" customFormat="1" ht="28.5" x14ac:dyDescent="0.2">
      <c r="A24" s="12">
        <v>2853</v>
      </c>
      <c r="B24" s="13">
        <v>43705</v>
      </c>
      <c r="C24" s="12" t="s">
        <v>129</v>
      </c>
      <c r="D24" s="12" t="s">
        <v>130</v>
      </c>
      <c r="E24" s="32" t="s">
        <v>131</v>
      </c>
      <c r="F24" s="12" t="s">
        <v>132</v>
      </c>
      <c r="G24" s="12" t="s">
        <v>133</v>
      </c>
      <c r="H24" s="13">
        <v>43712</v>
      </c>
      <c r="I24" s="13">
        <v>43715</v>
      </c>
      <c r="J24" s="15">
        <v>3301.98</v>
      </c>
      <c r="K24" s="15">
        <f>25.89+25.89</f>
        <v>51.78</v>
      </c>
      <c r="L24" s="15">
        <v>0.01</v>
      </c>
      <c r="M24" s="16">
        <f xml:space="preserve"> SUM(J24:L24)</f>
        <v>3353.7700000000004</v>
      </c>
      <c r="N24" s="15"/>
      <c r="O24" s="17"/>
      <c r="P24" s="18"/>
      <c r="Q24" s="18"/>
    </row>
    <row r="25" spans="1:17" s="19" customFormat="1" ht="28.5" x14ac:dyDescent="0.2">
      <c r="A25" s="12">
        <v>2854</v>
      </c>
      <c r="B25" s="13">
        <v>43705</v>
      </c>
      <c r="C25" s="12" t="s">
        <v>134</v>
      </c>
      <c r="D25" s="12" t="s">
        <v>21</v>
      </c>
      <c r="E25" s="32" t="s">
        <v>135</v>
      </c>
      <c r="F25" s="12" t="s">
        <v>136</v>
      </c>
      <c r="G25" s="12" t="s">
        <v>133</v>
      </c>
      <c r="H25" s="13">
        <v>43712</v>
      </c>
      <c r="I25" s="13">
        <v>43714</v>
      </c>
      <c r="J25" s="15">
        <v>1567.28</v>
      </c>
      <c r="K25" s="15">
        <f>25.89+25.89</f>
        <v>51.78</v>
      </c>
      <c r="L25" s="15">
        <v>0.01</v>
      </c>
      <c r="M25" s="16">
        <f xml:space="preserve"> SUM(J25:L25)</f>
        <v>1619.07</v>
      </c>
      <c r="N25" s="15"/>
      <c r="O25" s="17"/>
      <c r="P25" s="18"/>
      <c r="Q25" s="18"/>
    </row>
    <row r="26" spans="1:17" s="19" customFormat="1" ht="28.5" x14ac:dyDescent="0.2">
      <c r="A26" s="12">
        <v>2855</v>
      </c>
      <c r="B26" s="13">
        <v>43705</v>
      </c>
      <c r="C26" s="12" t="s">
        <v>137</v>
      </c>
      <c r="D26" s="12" t="s">
        <v>109</v>
      </c>
      <c r="E26" s="32" t="s">
        <v>135</v>
      </c>
      <c r="F26" s="12" t="s">
        <v>138</v>
      </c>
      <c r="G26" s="12" t="s">
        <v>133</v>
      </c>
      <c r="H26" s="13">
        <v>43712</v>
      </c>
      <c r="I26" s="13">
        <v>43715</v>
      </c>
      <c r="J26" s="15">
        <v>2072.1799999999998</v>
      </c>
      <c r="K26" s="15">
        <f>25.89+25.89</f>
        <v>51.78</v>
      </c>
      <c r="L26" s="15">
        <v>0.01</v>
      </c>
      <c r="M26" s="16">
        <f t="shared" ref="M26:M50" si="3" xml:space="preserve"> SUM(J26:L26)</f>
        <v>2123.9700000000003</v>
      </c>
      <c r="N26" s="15"/>
      <c r="O26" s="17"/>
      <c r="P26" s="18"/>
      <c r="Q26" s="18"/>
    </row>
    <row r="27" spans="1:17" s="19" customFormat="1" ht="28.5" x14ac:dyDescent="0.2">
      <c r="A27" s="12">
        <v>2866</v>
      </c>
      <c r="B27" s="13">
        <v>43706</v>
      </c>
      <c r="C27" s="12" t="s">
        <v>139</v>
      </c>
      <c r="D27" s="12" t="s">
        <v>21</v>
      </c>
      <c r="E27" s="32" t="s">
        <v>131</v>
      </c>
      <c r="F27" s="12" t="s">
        <v>140</v>
      </c>
      <c r="G27" s="12" t="s">
        <v>133</v>
      </c>
      <c r="H27" s="13">
        <v>43712</v>
      </c>
      <c r="I27" s="13">
        <v>43714</v>
      </c>
      <c r="J27" s="15">
        <v>2868.58</v>
      </c>
      <c r="K27" s="15">
        <f>25.89+25.89</f>
        <v>51.78</v>
      </c>
      <c r="L27" s="15">
        <v>0.01</v>
      </c>
      <c r="M27" s="16">
        <f t="shared" si="3"/>
        <v>2920.3700000000003</v>
      </c>
      <c r="N27" s="15"/>
      <c r="O27" s="17"/>
      <c r="P27" s="18"/>
      <c r="Q27" s="18"/>
    </row>
    <row r="28" spans="1:17" s="49" customFormat="1" ht="28.5" x14ac:dyDescent="0.2">
      <c r="A28" s="17">
        <v>2867</v>
      </c>
      <c r="B28" s="43">
        <v>43706</v>
      </c>
      <c r="C28" s="17" t="s">
        <v>141</v>
      </c>
      <c r="D28" s="17" t="s">
        <v>109</v>
      </c>
      <c r="E28" s="52" t="s">
        <v>131</v>
      </c>
      <c r="F28" s="17" t="s">
        <v>142</v>
      </c>
      <c r="G28" s="17" t="s">
        <v>143</v>
      </c>
      <c r="H28" s="43">
        <v>43712</v>
      </c>
      <c r="I28" s="53" t="s">
        <v>32</v>
      </c>
      <c r="J28" s="46">
        <v>2309.89</v>
      </c>
      <c r="K28" s="46">
        <v>25.89</v>
      </c>
      <c r="L28" s="46">
        <v>0.01</v>
      </c>
      <c r="M28" s="47">
        <f xml:space="preserve"> SUM(J28:L28)</f>
        <v>2335.79</v>
      </c>
      <c r="N28" s="46"/>
      <c r="O28" s="17"/>
      <c r="P28" s="48"/>
      <c r="Q28" s="48"/>
    </row>
    <row r="29" spans="1:17" s="49" customFormat="1" ht="28.5" x14ac:dyDescent="0.2">
      <c r="A29" s="17">
        <v>2867</v>
      </c>
      <c r="B29" s="43">
        <v>43706</v>
      </c>
      <c r="C29" s="17" t="s">
        <v>141</v>
      </c>
      <c r="D29" s="17" t="s">
        <v>109</v>
      </c>
      <c r="E29" s="52" t="s">
        <v>131</v>
      </c>
      <c r="F29" s="17" t="s">
        <v>144</v>
      </c>
      <c r="G29" s="17" t="s">
        <v>145</v>
      </c>
      <c r="H29" s="53" t="s">
        <v>32</v>
      </c>
      <c r="I29" s="43">
        <v>43716</v>
      </c>
      <c r="J29" s="46">
        <v>409.9</v>
      </c>
      <c r="K29" s="46">
        <f>25.89</f>
        <v>25.89</v>
      </c>
      <c r="L29" s="46">
        <v>0.01</v>
      </c>
      <c r="M29" s="47">
        <f t="shared" si="3"/>
        <v>435.79999999999995</v>
      </c>
      <c r="N29" s="46"/>
      <c r="O29" s="17"/>
      <c r="P29" s="48"/>
      <c r="Q29" s="48"/>
    </row>
    <row r="30" spans="1:17" s="49" customFormat="1" ht="28.5" x14ac:dyDescent="0.2">
      <c r="A30" s="17">
        <v>2868</v>
      </c>
      <c r="B30" s="43">
        <v>43706</v>
      </c>
      <c r="C30" s="17" t="s">
        <v>146</v>
      </c>
      <c r="D30" s="17" t="s">
        <v>109</v>
      </c>
      <c r="E30" s="54" t="s">
        <v>131</v>
      </c>
      <c r="F30" s="17" t="s">
        <v>147</v>
      </c>
      <c r="G30" s="17" t="s">
        <v>143</v>
      </c>
      <c r="H30" s="43">
        <v>43712</v>
      </c>
      <c r="I30" s="53" t="s">
        <v>32</v>
      </c>
      <c r="J30" s="46">
        <v>2309.89</v>
      </c>
      <c r="K30" s="46">
        <v>25.89</v>
      </c>
      <c r="L30" s="46">
        <v>0.01</v>
      </c>
      <c r="M30" s="47">
        <f t="shared" si="3"/>
        <v>2335.79</v>
      </c>
      <c r="N30" s="46"/>
      <c r="O30" s="17"/>
      <c r="P30" s="48"/>
      <c r="Q30" s="48"/>
    </row>
    <row r="31" spans="1:17" s="49" customFormat="1" ht="28.5" x14ac:dyDescent="0.2">
      <c r="A31" s="17">
        <v>2868</v>
      </c>
      <c r="B31" s="43">
        <v>43706</v>
      </c>
      <c r="C31" s="17" t="s">
        <v>146</v>
      </c>
      <c r="D31" s="17" t="s">
        <v>109</v>
      </c>
      <c r="E31" s="45" t="s">
        <v>131</v>
      </c>
      <c r="F31" s="17" t="s">
        <v>148</v>
      </c>
      <c r="G31" s="17" t="s">
        <v>145</v>
      </c>
      <c r="H31" s="53" t="s">
        <v>32</v>
      </c>
      <c r="I31" s="43">
        <v>43716</v>
      </c>
      <c r="J31" s="46">
        <v>409.9</v>
      </c>
      <c r="K31" s="46">
        <v>25.89</v>
      </c>
      <c r="L31" s="46">
        <v>0.01</v>
      </c>
      <c r="M31" s="47">
        <f t="shared" si="3"/>
        <v>435.79999999999995</v>
      </c>
      <c r="N31" s="46"/>
      <c r="O31" s="17"/>
      <c r="P31" s="48"/>
      <c r="Q31" s="48"/>
    </row>
    <row r="32" spans="1:17" s="19" customFormat="1" ht="28.5" x14ac:dyDescent="0.2">
      <c r="A32" s="12">
        <v>2869</v>
      </c>
      <c r="B32" s="13">
        <v>43706</v>
      </c>
      <c r="C32" s="12" t="s">
        <v>149</v>
      </c>
      <c r="D32" s="12" t="s">
        <v>109</v>
      </c>
      <c r="E32" s="14" t="s">
        <v>135</v>
      </c>
      <c r="F32" s="12" t="s">
        <v>150</v>
      </c>
      <c r="G32" s="12" t="s">
        <v>151</v>
      </c>
      <c r="H32" s="13">
        <v>43712</v>
      </c>
      <c r="I32" s="55" t="s">
        <v>32</v>
      </c>
      <c r="J32" s="15">
        <v>2309.89</v>
      </c>
      <c r="K32" s="15">
        <v>25.89</v>
      </c>
      <c r="L32" s="15">
        <v>0.01</v>
      </c>
      <c r="M32" s="16">
        <f t="shared" si="3"/>
        <v>2335.79</v>
      </c>
      <c r="N32" s="15"/>
      <c r="O32" s="17"/>
      <c r="P32" s="18"/>
      <c r="Q32" s="18"/>
    </row>
    <row r="33" spans="1:17" s="19" customFormat="1" ht="28.5" x14ac:dyDescent="0.2">
      <c r="A33" s="12">
        <v>2869</v>
      </c>
      <c r="B33" s="13">
        <v>43706</v>
      </c>
      <c r="C33" s="12" t="s">
        <v>149</v>
      </c>
      <c r="D33" s="12" t="s">
        <v>109</v>
      </c>
      <c r="E33" s="14" t="s">
        <v>131</v>
      </c>
      <c r="F33" s="12" t="s">
        <v>152</v>
      </c>
      <c r="G33" s="12" t="s">
        <v>145</v>
      </c>
      <c r="H33" s="55" t="s">
        <v>32</v>
      </c>
      <c r="I33" s="13">
        <v>43716</v>
      </c>
      <c r="J33" s="15">
        <v>409.9</v>
      </c>
      <c r="K33" s="15">
        <v>25.89</v>
      </c>
      <c r="L33" s="15">
        <v>0.01</v>
      </c>
      <c r="M33" s="16">
        <f t="shared" si="3"/>
        <v>435.79999999999995</v>
      </c>
      <c r="N33" s="15"/>
      <c r="O33" s="17"/>
      <c r="P33" s="18"/>
      <c r="Q33" s="18"/>
    </row>
    <row r="34" spans="1:17" s="19" customFormat="1" ht="28.5" x14ac:dyDescent="0.2">
      <c r="A34" s="12">
        <v>2870</v>
      </c>
      <c r="B34" s="13">
        <v>43706</v>
      </c>
      <c r="C34" s="12" t="s">
        <v>153</v>
      </c>
      <c r="D34" s="12" t="s">
        <v>20</v>
      </c>
      <c r="E34" s="14" t="s">
        <v>135</v>
      </c>
      <c r="F34" s="12" t="s">
        <v>154</v>
      </c>
      <c r="G34" s="12" t="s">
        <v>143</v>
      </c>
      <c r="H34" s="13">
        <v>43712</v>
      </c>
      <c r="I34" s="55" t="s">
        <v>32</v>
      </c>
      <c r="J34" s="15">
        <v>2309.89</v>
      </c>
      <c r="K34" s="15">
        <v>25.89</v>
      </c>
      <c r="L34" s="15">
        <v>0.01</v>
      </c>
      <c r="M34" s="16">
        <f t="shared" si="3"/>
        <v>2335.79</v>
      </c>
      <c r="N34" s="15"/>
      <c r="O34" s="17"/>
      <c r="P34" s="18"/>
      <c r="Q34" s="18"/>
    </row>
    <row r="35" spans="1:17" s="19" customFormat="1" ht="28.5" x14ac:dyDescent="0.2">
      <c r="A35" s="12">
        <v>2870</v>
      </c>
      <c r="B35" s="13">
        <v>43706</v>
      </c>
      <c r="C35" s="12" t="s">
        <v>153</v>
      </c>
      <c r="D35" s="12" t="s">
        <v>20</v>
      </c>
      <c r="E35" s="14" t="s">
        <v>131</v>
      </c>
      <c r="F35" s="12" t="s">
        <v>155</v>
      </c>
      <c r="G35" s="12" t="s">
        <v>145</v>
      </c>
      <c r="H35" s="55" t="s">
        <v>32</v>
      </c>
      <c r="I35" s="13">
        <v>43716</v>
      </c>
      <c r="J35" s="15">
        <v>409.9</v>
      </c>
      <c r="K35" s="15">
        <v>25.89</v>
      </c>
      <c r="L35" s="15">
        <v>0.01</v>
      </c>
      <c r="M35" s="16">
        <f t="shared" si="3"/>
        <v>435.79999999999995</v>
      </c>
      <c r="N35" s="15"/>
      <c r="O35" s="17"/>
      <c r="P35" s="18"/>
      <c r="Q35" s="18"/>
    </row>
    <row r="36" spans="1:17" s="19" customFormat="1" ht="28.5" x14ac:dyDescent="0.2">
      <c r="A36" s="19">
        <v>2871</v>
      </c>
      <c r="B36" s="13">
        <v>43706</v>
      </c>
      <c r="C36" s="12" t="s">
        <v>156</v>
      </c>
      <c r="D36" s="12" t="s">
        <v>109</v>
      </c>
      <c r="E36" s="14" t="s">
        <v>135</v>
      </c>
      <c r="F36" s="12" t="s">
        <v>157</v>
      </c>
      <c r="G36" s="12" t="s">
        <v>143</v>
      </c>
      <c r="H36" s="13">
        <v>43712</v>
      </c>
      <c r="I36" s="55" t="s">
        <v>32</v>
      </c>
      <c r="J36" s="15">
        <v>2309.89</v>
      </c>
      <c r="K36" s="15">
        <v>25.89</v>
      </c>
      <c r="L36" s="15">
        <v>0.01</v>
      </c>
      <c r="M36" s="16">
        <f t="shared" si="3"/>
        <v>2335.79</v>
      </c>
      <c r="N36" s="15"/>
      <c r="O36" s="17"/>
      <c r="P36" s="18"/>
      <c r="Q36" s="18"/>
    </row>
    <row r="37" spans="1:17" s="19" customFormat="1" ht="28.5" x14ac:dyDescent="0.2">
      <c r="A37" s="19">
        <v>2871</v>
      </c>
      <c r="B37" s="56">
        <v>43706</v>
      </c>
      <c r="C37" s="57" t="s">
        <v>156</v>
      </c>
      <c r="D37" s="57" t="s">
        <v>109</v>
      </c>
      <c r="E37" s="14" t="s">
        <v>135</v>
      </c>
      <c r="F37" s="12" t="s">
        <v>158</v>
      </c>
      <c r="G37" s="12" t="s">
        <v>145</v>
      </c>
      <c r="H37" s="55" t="s">
        <v>32</v>
      </c>
      <c r="I37" s="13">
        <v>43716</v>
      </c>
      <c r="J37" s="15">
        <v>409.9</v>
      </c>
      <c r="K37" s="15">
        <v>25.89</v>
      </c>
      <c r="L37" s="15">
        <v>0.01</v>
      </c>
      <c r="M37" s="16">
        <f t="shared" si="3"/>
        <v>435.79999999999995</v>
      </c>
      <c r="N37" s="15"/>
      <c r="O37" s="17"/>
      <c r="P37" s="18"/>
      <c r="Q37" s="18"/>
    </row>
    <row r="38" spans="1:17" s="49" customFormat="1" ht="28.5" x14ac:dyDescent="0.2">
      <c r="A38" s="17">
        <v>2876</v>
      </c>
      <c r="B38" s="43">
        <v>43706</v>
      </c>
      <c r="C38" s="17" t="s">
        <v>159</v>
      </c>
      <c r="D38" s="17" t="s">
        <v>109</v>
      </c>
      <c r="E38" s="45" t="s">
        <v>131</v>
      </c>
      <c r="F38" s="17" t="s">
        <v>160</v>
      </c>
      <c r="G38" s="17" t="s">
        <v>143</v>
      </c>
      <c r="H38" s="43">
        <v>43712</v>
      </c>
      <c r="I38" s="53" t="s">
        <v>32</v>
      </c>
      <c r="J38" s="46">
        <v>2309.89</v>
      </c>
      <c r="K38" s="46">
        <v>25.89</v>
      </c>
      <c r="L38" s="46">
        <v>0.01</v>
      </c>
      <c r="M38" s="47">
        <f t="shared" si="3"/>
        <v>2335.79</v>
      </c>
      <c r="N38" s="46"/>
      <c r="O38" s="17"/>
      <c r="P38" s="48"/>
      <c r="Q38" s="48"/>
    </row>
    <row r="39" spans="1:17" s="49" customFormat="1" ht="28.5" x14ac:dyDescent="0.2">
      <c r="A39" s="17">
        <v>2876</v>
      </c>
      <c r="B39" s="58">
        <v>43706</v>
      </c>
      <c r="C39" s="17" t="s">
        <v>159</v>
      </c>
      <c r="D39" s="17" t="s">
        <v>109</v>
      </c>
      <c r="E39" s="45" t="s">
        <v>131</v>
      </c>
      <c r="F39" s="17" t="s">
        <v>161</v>
      </c>
      <c r="G39" s="17" t="s">
        <v>145</v>
      </c>
      <c r="H39" s="53" t="s">
        <v>32</v>
      </c>
      <c r="I39" s="43">
        <v>43716</v>
      </c>
      <c r="J39" s="46">
        <v>409.9</v>
      </c>
      <c r="K39" s="46">
        <v>25.89</v>
      </c>
      <c r="L39" s="46">
        <v>0.01</v>
      </c>
      <c r="M39" s="47">
        <f t="shared" si="3"/>
        <v>435.79999999999995</v>
      </c>
      <c r="N39" s="46"/>
      <c r="O39" s="17"/>
      <c r="P39" s="48"/>
      <c r="Q39" s="48"/>
    </row>
    <row r="40" spans="1:17" s="19" customFormat="1" ht="28.5" x14ac:dyDescent="0.2">
      <c r="A40" s="12">
        <v>2877</v>
      </c>
      <c r="B40" s="13">
        <v>43707</v>
      </c>
      <c r="C40" s="12" t="s">
        <v>162</v>
      </c>
      <c r="D40" s="12" t="s">
        <v>163</v>
      </c>
      <c r="E40" s="14" t="s">
        <v>164</v>
      </c>
      <c r="F40" s="12" t="s">
        <v>165</v>
      </c>
      <c r="G40" s="12" t="s">
        <v>166</v>
      </c>
      <c r="H40" s="13">
        <v>43736</v>
      </c>
      <c r="I40" s="13">
        <v>43743</v>
      </c>
      <c r="J40" s="15">
        <v>672.98</v>
      </c>
      <c r="K40" s="15">
        <f>32.95+25.89</f>
        <v>58.84</v>
      </c>
      <c r="L40" s="15">
        <v>0.01</v>
      </c>
      <c r="M40" s="16">
        <f t="shared" si="3"/>
        <v>731.83</v>
      </c>
      <c r="N40" s="15"/>
      <c r="O40" s="17"/>
      <c r="P40" s="18"/>
      <c r="Q40" s="18"/>
    </row>
    <row r="41" spans="1:17" s="19" customFormat="1" ht="28.5" x14ac:dyDescent="0.2">
      <c r="A41" s="12">
        <v>2878</v>
      </c>
      <c r="B41" s="13">
        <v>43707</v>
      </c>
      <c r="C41" s="12" t="s">
        <v>167</v>
      </c>
      <c r="D41" s="12" t="s">
        <v>168</v>
      </c>
      <c r="E41" s="14" t="s">
        <v>164</v>
      </c>
      <c r="F41" s="12" t="s">
        <v>169</v>
      </c>
      <c r="G41" s="12" t="s">
        <v>166</v>
      </c>
      <c r="H41" s="13">
        <v>43736</v>
      </c>
      <c r="I41" s="13">
        <v>43743</v>
      </c>
      <c r="J41" s="15">
        <v>672.98</v>
      </c>
      <c r="K41" s="15">
        <v>58.84</v>
      </c>
      <c r="L41" s="15">
        <v>0.01</v>
      </c>
      <c r="M41" s="16">
        <f t="shared" si="3"/>
        <v>731.83</v>
      </c>
      <c r="N41" s="15"/>
      <c r="O41" s="17"/>
      <c r="P41" s="18"/>
      <c r="Q41" s="18"/>
    </row>
    <row r="42" spans="1:17" s="19" customFormat="1" ht="28.5" x14ac:dyDescent="0.2">
      <c r="A42" s="12">
        <v>2879</v>
      </c>
      <c r="B42" s="13">
        <v>43707</v>
      </c>
      <c r="C42" s="12" t="s">
        <v>170</v>
      </c>
      <c r="D42" s="12" t="s">
        <v>21</v>
      </c>
      <c r="E42" s="14" t="s">
        <v>131</v>
      </c>
      <c r="F42" s="12" t="s">
        <v>171</v>
      </c>
      <c r="G42" s="12" t="s">
        <v>172</v>
      </c>
      <c r="H42" s="13">
        <v>43712</v>
      </c>
      <c r="I42" s="55" t="s">
        <v>32</v>
      </c>
      <c r="J42" s="15">
        <v>2309.89</v>
      </c>
      <c r="K42" s="15">
        <v>25.89</v>
      </c>
      <c r="L42" s="15">
        <v>0.01</v>
      </c>
      <c r="M42" s="16">
        <f t="shared" si="3"/>
        <v>2335.79</v>
      </c>
      <c r="N42" s="15"/>
      <c r="O42" s="17"/>
      <c r="P42" s="18"/>
      <c r="Q42" s="18"/>
    </row>
    <row r="43" spans="1:17" s="19" customFormat="1" ht="27" customHeight="1" x14ac:dyDescent="0.2">
      <c r="A43" s="12">
        <v>2879</v>
      </c>
      <c r="B43" s="13">
        <v>43707</v>
      </c>
      <c r="C43" s="12" t="s">
        <v>170</v>
      </c>
      <c r="D43" s="12" t="s">
        <v>21</v>
      </c>
      <c r="E43" s="14" t="s">
        <v>173</v>
      </c>
      <c r="F43" s="12" t="s">
        <v>174</v>
      </c>
      <c r="G43" s="12" t="s">
        <v>175</v>
      </c>
      <c r="H43" s="55" t="s">
        <v>32</v>
      </c>
      <c r="I43" s="13">
        <v>43714</v>
      </c>
      <c r="J43" s="15">
        <v>558.69000000000005</v>
      </c>
      <c r="K43" s="15">
        <v>25.89</v>
      </c>
      <c r="L43" s="15">
        <v>0.01</v>
      </c>
      <c r="M43" s="16">
        <f t="shared" si="3"/>
        <v>584.59</v>
      </c>
      <c r="N43" s="15"/>
      <c r="O43" s="17"/>
      <c r="P43" s="18"/>
      <c r="Q43" s="18"/>
    </row>
    <row r="44" spans="1:17" s="19" customFormat="1" ht="21.75" customHeight="1" x14ac:dyDescent="0.2">
      <c r="A44" s="12">
        <v>2880</v>
      </c>
      <c r="B44" s="13">
        <v>43707</v>
      </c>
      <c r="C44" s="12" t="s">
        <v>176</v>
      </c>
      <c r="D44" s="12" t="s">
        <v>21</v>
      </c>
      <c r="E44" s="14" t="s">
        <v>173</v>
      </c>
      <c r="F44" s="12" t="s">
        <v>177</v>
      </c>
      <c r="G44" s="12" t="s">
        <v>178</v>
      </c>
      <c r="H44" s="13">
        <v>43712</v>
      </c>
      <c r="I44" s="13">
        <v>43715</v>
      </c>
      <c r="J44" s="15">
        <v>1865.38</v>
      </c>
      <c r="K44" s="15">
        <f>25.89+25.89</f>
        <v>51.78</v>
      </c>
      <c r="L44" s="15">
        <v>0.01</v>
      </c>
      <c r="M44" s="59">
        <f xml:space="preserve"> SUM(J44:L44)</f>
        <v>1917.17</v>
      </c>
      <c r="N44" s="15"/>
      <c r="O44" s="17"/>
      <c r="P44" s="18"/>
      <c r="Q44" s="18"/>
    </row>
    <row r="45" spans="1:17" s="19" customFormat="1" ht="27" customHeight="1" x14ac:dyDescent="0.2">
      <c r="A45" s="12">
        <v>2881</v>
      </c>
      <c r="B45" s="13">
        <v>43707</v>
      </c>
      <c r="C45" s="12" t="s">
        <v>179</v>
      </c>
      <c r="D45" s="12" t="s">
        <v>180</v>
      </c>
      <c r="E45" s="14" t="s">
        <v>135</v>
      </c>
      <c r="F45" s="12" t="s">
        <v>181</v>
      </c>
      <c r="G45" s="12" t="s">
        <v>143</v>
      </c>
      <c r="H45" s="13">
        <v>43712</v>
      </c>
      <c r="I45" s="55" t="s">
        <v>32</v>
      </c>
      <c r="J45" s="15">
        <v>2309.89</v>
      </c>
      <c r="K45" s="15">
        <v>25.89</v>
      </c>
      <c r="L45" s="15">
        <v>0.01</v>
      </c>
      <c r="M45" s="59">
        <f t="shared" si="3"/>
        <v>2335.79</v>
      </c>
      <c r="N45" s="15"/>
      <c r="O45" s="17"/>
      <c r="P45" s="18"/>
      <c r="Q45" s="18"/>
    </row>
    <row r="46" spans="1:17" s="19" customFormat="1" ht="24" customHeight="1" x14ac:dyDescent="0.2">
      <c r="A46" s="12">
        <v>2881</v>
      </c>
      <c r="B46" s="13">
        <v>43707</v>
      </c>
      <c r="C46" s="12" t="s">
        <v>179</v>
      </c>
      <c r="D46" s="12" t="s">
        <v>180</v>
      </c>
      <c r="E46" s="14" t="s">
        <v>173</v>
      </c>
      <c r="F46" s="12" t="s">
        <v>182</v>
      </c>
      <c r="G46" s="12" t="s">
        <v>183</v>
      </c>
      <c r="H46" s="55" t="s">
        <v>32</v>
      </c>
      <c r="I46" s="13">
        <v>43716</v>
      </c>
      <c r="J46" s="15">
        <v>439.9</v>
      </c>
      <c r="K46" s="15">
        <v>25.89</v>
      </c>
      <c r="L46" s="15">
        <v>0.01</v>
      </c>
      <c r="M46" s="59">
        <f t="shared" si="3"/>
        <v>465.79999999999995</v>
      </c>
      <c r="N46" s="15"/>
      <c r="O46" s="17"/>
      <c r="P46" s="18"/>
      <c r="Q46" s="18"/>
    </row>
    <row r="47" spans="1:17" s="19" customFormat="1" ht="27" customHeight="1" x14ac:dyDescent="0.2">
      <c r="A47" s="12">
        <v>2882</v>
      </c>
      <c r="B47" s="13">
        <v>43707</v>
      </c>
      <c r="C47" s="12" t="s">
        <v>184</v>
      </c>
      <c r="D47" s="12" t="s">
        <v>180</v>
      </c>
      <c r="E47" s="14" t="s">
        <v>131</v>
      </c>
      <c r="F47" s="12" t="s">
        <v>185</v>
      </c>
      <c r="G47" s="12" t="s">
        <v>143</v>
      </c>
      <c r="H47" s="13">
        <v>43712</v>
      </c>
      <c r="I47" s="55" t="s">
        <v>32</v>
      </c>
      <c r="J47" s="15">
        <v>2309.89</v>
      </c>
      <c r="K47" s="15">
        <v>25.89</v>
      </c>
      <c r="L47" s="15">
        <v>0.01</v>
      </c>
      <c r="M47" s="59">
        <f t="shared" si="3"/>
        <v>2335.79</v>
      </c>
      <c r="N47" s="15"/>
      <c r="O47" s="17"/>
      <c r="P47" s="18"/>
      <c r="Q47" s="18"/>
    </row>
    <row r="48" spans="1:17" s="19" customFormat="1" ht="26.25" customHeight="1" x14ac:dyDescent="0.2">
      <c r="A48" s="12">
        <v>2882</v>
      </c>
      <c r="B48" s="13">
        <v>43707</v>
      </c>
      <c r="C48" s="12" t="s">
        <v>184</v>
      </c>
      <c r="D48" s="12" t="s">
        <v>180</v>
      </c>
      <c r="E48" s="14" t="s">
        <v>173</v>
      </c>
      <c r="F48" s="12" t="s">
        <v>186</v>
      </c>
      <c r="G48" s="12" t="s">
        <v>183</v>
      </c>
      <c r="H48" s="55" t="s">
        <v>32</v>
      </c>
      <c r="I48" s="13">
        <v>43716</v>
      </c>
      <c r="J48" s="15">
        <v>439.9</v>
      </c>
      <c r="K48" s="15">
        <v>25.89</v>
      </c>
      <c r="L48" s="15">
        <v>0.01</v>
      </c>
      <c r="M48" s="59">
        <f t="shared" si="3"/>
        <v>465.79999999999995</v>
      </c>
      <c r="N48" s="15"/>
      <c r="O48" s="17"/>
      <c r="P48" s="18"/>
      <c r="Q48" s="18"/>
    </row>
    <row r="49" spans="1:17" s="49" customFormat="1" ht="26.25" customHeight="1" x14ac:dyDescent="0.2">
      <c r="A49" s="17">
        <v>2883</v>
      </c>
      <c r="B49" s="43">
        <v>43707</v>
      </c>
      <c r="C49" s="17" t="s">
        <v>112</v>
      </c>
      <c r="D49" s="17" t="s">
        <v>21</v>
      </c>
      <c r="E49" s="45" t="s">
        <v>131</v>
      </c>
      <c r="F49" s="17" t="s">
        <v>187</v>
      </c>
      <c r="G49" s="17" t="s">
        <v>188</v>
      </c>
      <c r="H49" s="43">
        <v>43712</v>
      </c>
      <c r="I49" s="53">
        <v>43718</v>
      </c>
      <c r="J49" s="46">
        <v>1999.47</v>
      </c>
      <c r="K49" s="46">
        <v>90.9</v>
      </c>
      <c r="L49" s="46">
        <v>0.01</v>
      </c>
      <c r="M49" s="60">
        <f t="shared" si="3"/>
        <v>2090.38</v>
      </c>
      <c r="N49" s="46"/>
      <c r="O49" s="17"/>
      <c r="P49" s="48"/>
      <c r="Q49" s="48"/>
    </row>
    <row r="50" spans="1:17" s="64" customFormat="1" ht="25.5" customHeight="1" x14ac:dyDescent="0.2">
      <c r="A50" s="31">
        <v>2892</v>
      </c>
      <c r="B50" s="43">
        <v>43707</v>
      </c>
      <c r="C50" s="31" t="s">
        <v>189</v>
      </c>
      <c r="D50" s="31" t="s">
        <v>21</v>
      </c>
      <c r="E50" s="45" t="s">
        <v>190</v>
      </c>
      <c r="F50" s="31" t="s">
        <v>191</v>
      </c>
      <c r="G50" s="31" t="s">
        <v>72</v>
      </c>
      <c r="H50" s="61">
        <v>43726</v>
      </c>
      <c r="I50" s="61">
        <v>43728</v>
      </c>
      <c r="J50" s="62">
        <v>606.74</v>
      </c>
      <c r="K50" s="62">
        <v>65.900000000000006</v>
      </c>
      <c r="L50" s="62">
        <v>0.01</v>
      </c>
      <c r="M50" s="63">
        <f t="shared" si="3"/>
        <v>672.65</v>
      </c>
      <c r="N50" s="62"/>
      <c r="O50" s="31"/>
      <c r="P50" s="54"/>
      <c r="Q50" s="5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2020-02-18T13:55:07Z</cp:lastPrinted>
  <dcterms:created xsi:type="dcterms:W3CDTF">2019-09-13T13:41:26Z</dcterms:created>
  <dcterms:modified xsi:type="dcterms:W3CDTF">2020-02-18T13:55:26Z</dcterms:modified>
</cp:coreProperties>
</file>