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mkarla\Documents\01- Seplan Assserroria Técnica\Assessoria Karla\Ranking da Transparência\Distribuição Orçamentária\2020\"/>
    </mc:Choice>
  </mc:AlternateContent>
  <bookViews>
    <workbookView xWindow="0" yWindow="0" windowWidth="28800" windowHeight="12345"/>
  </bookViews>
  <sheets>
    <sheet name="PROPOSTA 2020" sheetId="1" r:id="rId1"/>
  </sheets>
  <definedNames>
    <definedName name="_xlnm.Print_Area" localSheetId="0">'PROPOSTA 2020'!$A$1:$AE$123</definedName>
    <definedName name="_xlnm.Print_Titles" localSheetId="0">'PROPOSTA 2020'!$1:$11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5" i="1" l="1"/>
  <c r="N116" i="1"/>
  <c r="D119" i="1"/>
  <c r="D118" i="1" s="1"/>
  <c r="E119" i="1"/>
  <c r="F119" i="1"/>
  <c r="G119" i="1"/>
  <c r="H119" i="1"/>
  <c r="H118" i="1" s="1"/>
  <c r="I119" i="1"/>
  <c r="J119" i="1"/>
  <c r="J118" i="1" s="1"/>
  <c r="K119" i="1"/>
  <c r="K118" i="1" s="1"/>
  <c r="L119" i="1"/>
  <c r="L118" i="1" s="1"/>
  <c r="M119" i="1"/>
  <c r="N119" i="1"/>
  <c r="O119" i="1"/>
  <c r="O118" i="1" s="1"/>
  <c r="P119" i="1"/>
  <c r="P118" i="1" s="1"/>
  <c r="Q119" i="1"/>
  <c r="R119" i="1"/>
  <c r="S119" i="1"/>
  <c r="T119" i="1"/>
  <c r="T118" i="1" s="1"/>
  <c r="U119" i="1"/>
  <c r="U118" i="1" s="1"/>
  <c r="V119" i="1"/>
  <c r="V118" i="1" s="1"/>
  <c r="W119" i="1"/>
  <c r="X119" i="1"/>
  <c r="X118" i="1" s="1"/>
  <c r="Y119" i="1"/>
  <c r="Y118" i="1" s="1"/>
  <c r="Z119" i="1"/>
  <c r="Z118" i="1" s="1"/>
  <c r="AA119" i="1"/>
  <c r="AB119" i="1"/>
  <c r="AC119" i="1"/>
  <c r="AD119" i="1"/>
  <c r="AE119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D121" i="1"/>
  <c r="E121" i="1"/>
  <c r="H121" i="1"/>
  <c r="J121" i="1"/>
  <c r="K121" i="1"/>
  <c r="L121" i="1"/>
  <c r="O121" i="1"/>
  <c r="P121" i="1"/>
  <c r="T121" i="1"/>
  <c r="U121" i="1"/>
  <c r="V121" i="1"/>
  <c r="X121" i="1"/>
  <c r="Y121" i="1"/>
  <c r="Z121" i="1"/>
  <c r="C121" i="1"/>
  <c r="C120" i="1"/>
  <c r="C119" i="1"/>
  <c r="D114" i="1"/>
  <c r="D113" i="1" s="1"/>
  <c r="D112" i="1" s="1"/>
  <c r="E114" i="1"/>
  <c r="E113" i="1" s="1"/>
  <c r="E112" i="1" s="1"/>
  <c r="F114" i="1"/>
  <c r="F113" i="1" s="1"/>
  <c r="F112" i="1" s="1"/>
  <c r="F121" i="1" s="1"/>
  <c r="H114" i="1"/>
  <c r="H113" i="1" s="1"/>
  <c r="H112" i="1" s="1"/>
  <c r="I114" i="1"/>
  <c r="I113" i="1" s="1"/>
  <c r="I112" i="1" s="1"/>
  <c r="I121" i="1" s="1"/>
  <c r="J114" i="1"/>
  <c r="J113" i="1" s="1"/>
  <c r="J112" i="1" s="1"/>
  <c r="K114" i="1"/>
  <c r="K113" i="1" s="1"/>
  <c r="K112" i="1" s="1"/>
  <c r="L114" i="1"/>
  <c r="L113" i="1" s="1"/>
  <c r="L112" i="1" s="1"/>
  <c r="M114" i="1"/>
  <c r="M113" i="1" s="1"/>
  <c r="M112" i="1" s="1"/>
  <c r="M121" i="1" s="1"/>
  <c r="O114" i="1"/>
  <c r="O113" i="1" s="1"/>
  <c r="O112" i="1" s="1"/>
  <c r="P114" i="1"/>
  <c r="P113" i="1" s="1"/>
  <c r="P112" i="1" s="1"/>
  <c r="Q114" i="1"/>
  <c r="Q113" i="1" s="1"/>
  <c r="Q112" i="1" s="1"/>
  <c r="Q121" i="1" s="1"/>
  <c r="R114" i="1"/>
  <c r="R113" i="1" s="1"/>
  <c r="R112" i="1" s="1"/>
  <c r="R121" i="1" s="1"/>
  <c r="T114" i="1"/>
  <c r="T113" i="1" s="1"/>
  <c r="T112" i="1" s="1"/>
  <c r="U114" i="1"/>
  <c r="U113" i="1" s="1"/>
  <c r="U112" i="1" s="1"/>
  <c r="V114" i="1"/>
  <c r="V113" i="1" s="1"/>
  <c r="V112" i="1" s="1"/>
  <c r="X114" i="1"/>
  <c r="X113" i="1" s="1"/>
  <c r="X112" i="1" s="1"/>
  <c r="Y114" i="1"/>
  <c r="Y113" i="1" s="1"/>
  <c r="Y112" i="1" s="1"/>
  <c r="Z114" i="1"/>
  <c r="Z113" i="1" s="1"/>
  <c r="Z112" i="1" s="1"/>
  <c r="C112" i="1"/>
  <c r="C113" i="1"/>
  <c r="C114" i="1"/>
  <c r="AD116" i="1"/>
  <c r="AC116" i="1"/>
  <c r="AB116" i="1"/>
  <c r="AA116" i="1"/>
  <c r="Z116" i="1"/>
  <c r="Y116" i="1"/>
  <c r="X116" i="1"/>
  <c r="W116" i="1"/>
  <c r="W114" i="1" s="1"/>
  <c r="W113" i="1" s="1"/>
  <c r="W112" i="1" s="1"/>
  <c r="W121" i="1" s="1"/>
  <c r="V116" i="1"/>
  <c r="AD115" i="1"/>
  <c r="AC115" i="1"/>
  <c r="AC114" i="1" s="1"/>
  <c r="AC113" i="1" s="1"/>
  <c r="AC112" i="1" s="1"/>
  <c r="AC121" i="1" s="1"/>
  <c r="AB115" i="1"/>
  <c r="AA115" i="1"/>
  <c r="AA114" i="1" s="1"/>
  <c r="AA113" i="1" s="1"/>
  <c r="AA112" i="1" s="1"/>
  <c r="AA121" i="1" s="1"/>
  <c r="Z115" i="1"/>
  <c r="Y115" i="1"/>
  <c r="X115" i="1"/>
  <c r="W115" i="1"/>
  <c r="V115" i="1"/>
  <c r="S116" i="1"/>
  <c r="S114" i="1" s="1"/>
  <c r="S113" i="1" s="1"/>
  <c r="S112" i="1" s="1"/>
  <c r="S121" i="1" s="1"/>
  <c r="S115" i="1"/>
  <c r="D108" i="1"/>
  <c r="E108" i="1"/>
  <c r="F108" i="1"/>
  <c r="G108" i="1"/>
  <c r="H108" i="1"/>
  <c r="I108" i="1"/>
  <c r="I107" i="1" s="1"/>
  <c r="J108" i="1"/>
  <c r="K108" i="1"/>
  <c r="K107" i="1" s="1"/>
  <c r="L108" i="1"/>
  <c r="L107" i="1" s="1"/>
  <c r="M108" i="1"/>
  <c r="M107" i="1" s="1"/>
  <c r="N108" i="1"/>
  <c r="O108" i="1"/>
  <c r="O107" i="1" s="1"/>
  <c r="P108" i="1"/>
  <c r="P107" i="1" s="1"/>
  <c r="Q108" i="1"/>
  <c r="Q107" i="1" s="1"/>
  <c r="R108" i="1"/>
  <c r="S108" i="1"/>
  <c r="S107" i="1" s="1"/>
  <c r="T108" i="1"/>
  <c r="T107" i="1" s="1"/>
  <c r="U108" i="1"/>
  <c r="U107" i="1" s="1"/>
  <c r="V108" i="1"/>
  <c r="W108" i="1"/>
  <c r="W107" i="1" s="1"/>
  <c r="X108" i="1"/>
  <c r="X107" i="1" s="1"/>
  <c r="Y108" i="1"/>
  <c r="Y107" i="1" s="1"/>
  <c r="Z108" i="1"/>
  <c r="AA108" i="1"/>
  <c r="AA107" i="1" s="1"/>
  <c r="AB108" i="1"/>
  <c r="AB107" i="1" s="1"/>
  <c r="AC108" i="1"/>
  <c r="AC107" i="1" s="1"/>
  <c r="AD108" i="1"/>
  <c r="AE108" i="1"/>
  <c r="AE107" i="1" s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C110" i="1"/>
  <c r="C109" i="1"/>
  <c r="C108" i="1"/>
  <c r="D107" i="1"/>
  <c r="E107" i="1"/>
  <c r="F107" i="1"/>
  <c r="G107" i="1"/>
  <c r="H107" i="1"/>
  <c r="J107" i="1"/>
  <c r="N107" i="1"/>
  <c r="R107" i="1"/>
  <c r="V107" i="1"/>
  <c r="Z107" i="1"/>
  <c r="AD107" i="1"/>
  <c r="Y105" i="1"/>
  <c r="Y104" i="1"/>
  <c r="Y103" i="1"/>
  <c r="Y102" i="1"/>
  <c r="Y101" i="1"/>
  <c r="Y100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1" i="1"/>
  <c r="Y80" i="1"/>
  <c r="Y79" i="1"/>
  <c r="Y78" i="1"/>
  <c r="Y76" i="1"/>
  <c r="Y75" i="1"/>
  <c r="Y74" i="1"/>
  <c r="Y73" i="1"/>
  <c r="Y72" i="1"/>
  <c r="Y71" i="1"/>
  <c r="Y68" i="1"/>
  <c r="Y67" i="1"/>
  <c r="Y66" i="1"/>
  <c r="Y65" i="1"/>
  <c r="Y64" i="1"/>
  <c r="Y63" i="1"/>
  <c r="Y62" i="1"/>
  <c r="Y60" i="1"/>
  <c r="Y59" i="1"/>
  <c r="Y58" i="1"/>
  <c r="Y57" i="1"/>
  <c r="Y56" i="1"/>
  <c r="Y55" i="1"/>
  <c r="Y54" i="1"/>
  <c r="Y53" i="1"/>
  <c r="Y52" i="1"/>
  <c r="Y51" i="1"/>
  <c r="Y50" i="1"/>
  <c r="Y46" i="1"/>
  <c r="Y45" i="1"/>
  <c r="Y44" i="1"/>
  <c r="Y43" i="1"/>
  <c r="Y42" i="1"/>
  <c r="Y41" i="1"/>
  <c r="Y40" i="1"/>
  <c r="Y38" i="1"/>
  <c r="Y37" i="1"/>
  <c r="Y34" i="1"/>
  <c r="Y33" i="1"/>
  <c r="Y32" i="1"/>
  <c r="Y31" i="1"/>
  <c r="Y30" i="1"/>
  <c r="Y28" i="1"/>
  <c r="Y25" i="1"/>
  <c r="Y24" i="1"/>
  <c r="Y23" i="1"/>
  <c r="Y22" i="1"/>
  <c r="Y21" i="1"/>
  <c r="Y20" i="1"/>
  <c r="Y19" i="1"/>
  <c r="Y17" i="1"/>
  <c r="Y16" i="1"/>
  <c r="Y15" i="1"/>
  <c r="C99" i="1"/>
  <c r="M83" i="1"/>
  <c r="O83" i="1"/>
  <c r="P83" i="1"/>
  <c r="Q83" i="1"/>
  <c r="R83" i="1"/>
  <c r="R82" i="1" s="1"/>
  <c r="T83" i="1"/>
  <c r="D99" i="1"/>
  <c r="E99" i="1"/>
  <c r="F99" i="1"/>
  <c r="H99" i="1"/>
  <c r="I99" i="1"/>
  <c r="J99" i="1"/>
  <c r="K99" i="1"/>
  <c r="L99" i="1"/>
  <c r="M99" i="1"/>
  <c r="O99" i="1"/>
  <c r="P99" i="1"/>
  <c r="Q99" i="1"/>
  <c r="R99" i="1"/>
  <c r="T99" i="1"/>
  <c r="D83" i="1"/>
  <c r="E83" i="1"/>
  <c r="F83" i="1"/>
  <c r="H83" i="1"/>
  <c r="I83" i="1"/>
  <c r="J83" i="1"/>
  <c r="K83" i="1"/>
  <c r="L83" i="1"/>
  <c r="C83" i="1"/>
  <c r="C82" i="1" s="1"/>
  <c r="D77" i="1"/>
  <c r="E77" i="1"/>
  <c r="F77" i="1"/>
  <c r="H77" i="1"/>
  <c r="I77" i="1"/>
  <c r="J77" i="1"/>
  <c r="K77" i="1"/>
  <c r="L77" i="1"/>
  <c r="M77" i="1"/>
  <c r="O77" i="1"/>
  <c r="P77" i="1"/>
  <c r="Q77" i="1"/>
  <c r="R77" i="1"/>
  <c r="T77" i="1"/>
  <c r="D70" i="1"/>
  <c r="E70" i="1"/>
  <c r="E69" i="1" s="1"/>
  <c r="F70" i="1"/>
  <c r="H70" i="1"/>
  <c r="I70" i="1"/>
  <c r="J70" i="1"/>
  <c r="K70" i="1"/>
  <c r="L70" i="1"/>
  <c r="M70" i="1"/>
  <c r="O70" i="1"/>
  <c r="O69" i="1" s="1"/>
  <c r="P70" i="1"/>
  <c r="Q70" i="1"/>
  <c r="R70" i="1"/>
  <c r="T70" i="1"/>
  <c r="T69" i="1" s="1"/>
  <c r="C70" i="1"/>
  <c r="D61" i="1"/>
  <c r="E61" i="1"/>
  <c r="F61" i="1"/>
  <c r="H61" i="1"/>
  <c r="I61" i="1"/>
  <c r="J61" i="1"/>
  <c r="K61" i="1"/>
  <c r="L61" i="1"/>
  <c r="M61" i="1"/>
  <c r="O61" i="1"/>
  <c r="P61" i="1"/>
  <c r="Q61" i="1"/>
  <c r="R61" i="1"/>
  <c r="T61" i="1"/>
  <c r="F49" i="1"/>
  <c r="H49" i="1"/>
  <c r="I49" i="1"/>
  <c r="J49" i="1"/>
  <c r="K49" i="1"/>
  <c r="L49" i="1"/>
  <c r="M49" i="1"/>
  <c r="O49" i="1"/>
  <c r="P49" i="1"/>
  <c r="Q49" i="1"/>
  <c r="R49" i="1"/>
  <c r="T49" i="1"/>
  <c r="T48" i="1" s="1"/>
  <c r="C39" i="1"/>
  <c r="C35" i="1" s="1"/>
  <c r="U42" i="1"/>
  <c r="U43" i="1"/>
  <c r="U44" i="1"/>
  <c r="U45" i="1"/>
  <c r="U46" i="1"/>
  <c r="C36" i="1"/>
  <c r="I35" i="1"/>
  <c r="D36" i="1"/>
  <c r="E36" i="1"/>
  <c r="F36" i="1"/>
  <c r="H36" i="1"/>
  <c r="H35" i="1" s="1"/>
  <c r="I36" i="1"/>
  <c r="J36" i="1"/>
  <c r="K36" i="1"/>
  <c r="L36" i="1"/>
  <c r="L35" i="1" s="1"/>
  <c r="M36" i="1"/>
  <c r="O36" i="1"/>
  <c r="P36" i="1"/>
  <c r="Q36" i="1"/>
  <c r="Q35" i="1" s="1"/>
  <c r="R36" i="1"/>
  <c r="T36" i="1"/>
  <c r="D39" i="1"/>
  <c r="E39" i="1"/>
  <c r="F39" i="1"/>
  <c r="H39" i="1"/>
  <c r="I39" i="1"/>
  <c r="J39" i="1"/>
  <c r="K39" i="1"/>
  <c r="L39" i="1"/>
  <c r="M39" i="1"/>
  <c r="O39" i="1"/>
  <c r="P39" i="1"/>
  <c r="Q39" i="1"/>
  <c r="R39" i="1"/>
  <c r="T39" i="1"/>
  <c r="V42" i="1"/>
  <c r="W42" i="1"/>
  <c r="X42" i="1"/>
  <c r="Z42" i="1"/>
  <c r="AA42" i="1"/>
  <c r="AB42" i="1"/>
  <c r="AC42" i="1"/>
  <c r="AD42" i="1"/>
  <c r="V43" i="1"/>
  <c r="W43" i="1"/>
  <c r="X43" i="1"/>
  <c r="Z43" i="1"/>
  <c r="AA43" i="1"/>
  <c r="AB43" i="1"/>
  <c r="AC43" i="1"/>
  <c r="AD43" i="1"/>
  <c r="V44" i="1"/>
  <c r="W44" i="1"/>
  <c r="X44" i="1"/>
  <c r="Z44" i="1"/>
  <c r="AA44" i="1"/>
  <c r="AB44" i="1"/>
  <c r="AC44" i="1"/>
  <c r="AD44" i="1"/>
  <c r="V45" i="1"/>
  <c r="W45" i="1"/>
  <c r="X45" i="1"/>
  <c r="Z45" i="1"/>
  <c r="AA45" i="1"/>
  <c r="AB45" i="1"/>
  <c r="AC45" i="1"/>
  <c r="AD45" i="1"/>
  <c r="V46" i="1"/>
  <c r="W46" i="1"/>
  <c r="X46" i="1"/>
  <c r="Z46" i="1"/>
  <c r="AA46" i="1"/>
  <c r="AB46" i="1"/>
  <c r="AC46" i="1"/>
  <c r="AD46" i="1"/>
  <c r="V50" i="1"/>
  <c r="W50" i="1"/>
  <c r="X50" i="1"/>
  <c r="Z50" i="1"/>
  <c r="AA50" i="1"/>
  <c r="AB50" i="1"/>
  <c r="AC50" i="1"/>
  <c r="AD50" i="1"/>
  <c r="V51" i="1"/>
  <c r="W51" i="1"/>
  <c r="X51" i="1"/>
  <c r="Z51" i="1"/>
  <c r="AA51" i="1"/>
  <c r="AB51" i="1"/>
  <c r="AC51" i="1"/>
  <c r="AD51" i="1"/>
  <c r="V52" i="1"/>
  <c r="W52" i="1"/>
  <c r="X52" i="1"/>
  <c r="Z52" i="1"/>
  <c r="AA52" i="1"/>
  <c r="AB52" i="1"/>
  <c r="AC52" i="1"/>
  <c r="AD52" i="1"/>
  <c r="V53" i="1"/>
  <c r="W53" i="1"/>
  <c r="X53" i="1"/>
  <c r="Z53" i="1"/>
  <c r="AA53" i="1"/>
  <c r="AB53" i="1"/>
  <c r="AC53" i="1"/>
  <c r="AD53" i="1"/>
  <c r="V54" i="1"/>
  <c r="W54" i="1"/>
  <c r="X54" i="1"/>
  <c r="Z54" i="1"/>
  <c r="AE54" i="1" s="1"/>
  <c r="AA54" i="1"/>
  <c r="AB54" i="1"/>
  <c r="AC54" i="1"/>
  <c r="AD54" i="1"/>
  <c r="V55" i="1"/>
  <c r="W55" i="1"/>
  <c r="X55" i="1"/>
  <c r="Z55" i="1"/>
  <c r="AA55" i="1"/>
  <c r="AB55" i="1"/>
  <c r="AC55" i="1"/>
  <c r="AD55" i="1"/>
  <c r="V56" i="1"/>
  <c r="W56" i="1"/>
  <c r="X56" i="1"/>
  <c r="Z56" i="1"/>
  <c r="AA56" i="1"/>
  <c r="AB56" i="1"/>
  <c r="AC56" i="1"/>
  <c r="AD56" i="1"/>
  <c r="V57" i="1"/>
  <c r="W57" i="1"/>
  <c r="X57" i="1"/>
  <c r="Z57" i="1"/>
  <c r="AA57" i="1"/>
  <c r="AB57" i="1"/>
  <c r="AC57" i="1"/>
  <c r="AD57" i="1"/>
  <c r="V58" i="1"/>
  <c r="W58" i="1"/>
  <c r="X58" i="1"/>
  <c r="Z58" i="1"/>
  <c r="AA58" i="1"/>
  <c r="AB58" i="1"/>
  <c r="AC58" i="1"/>
  <c r="AD58" i="1"/>
  <c r="V59" i="1"/>
  <c r="W59" i="1"/>
  <c r="X59" i="1"/>
  <c r="Z59" i="1"/>
  <c r="AA59" i="1"/>
  <c r="AB59" i="1"/>
  <c r="AC59" i="1"/>
  <c r="AD59" i="1"/>
  <c r="V60" i="1"/>
  <c r="W60" i="1"/>
  <c r="X60" i="1"/>
  <c r="Z60" i="1"/>
  <c r="AA60" i="1"/>
  <c r="AB60" i="1"/>
  <c r="AC60" i="1"/>
  <c r="AD60" i="1"/>
  <c r="V62" i="1"/>
  <c r="W62" i="1"/>
  <c r="X62" i="1"/>
  <c r="X61" i="1" s="1"/>
  <c r="Z62" i="1"/>
  <c r="AA62" i="1"/>
  <c r="AB62" i="1"/>
  <c r="AC62" i="1"/>
  <c r="AD62" i="1"/>
  <c r="V63" i="1"/>
  <c r="W63" i="1"/>
  <c r="X63" i="1"/>
  <c r="Z63" i="1"/>
  <c r="AA63" i="1"/>
  <c r="AB63" i="1"/>
  <c r="AC63" i="1"/>
  <c r="AD63" i="1"/>
  <c r="V64" i="1"/>
  <c r="W64" i="1"/>
  <c r="X64" i="1"/>
  <c r="Z64" i="1"/>
  <c r="AA64" i="1"/>
  <c r="AB64" i="1"/>
  <c r="AC64" i="1"/>
  <c r="AD64" i="1"/>
  <c r="V65" i="1"/>
  <c r="W65" i="1"/>
  <c r="X65" i="1"/>
  <c r="Z65" i="1"/>
  <c r="AA65" i="1"/>
  <c r="AB65" i="1"/>
  <c r="AC65" i="1"/>
  <c r="AD65" i="1"/>
  <c r="V66" i="1"/>
  <c r="W66" i="1"/>
  <c r="X66" i="1"/>
  <c r="Z66" i="1"/>
  <c r="AA66" i="1"/>
  <c r="AB66" i="1"/>
  <c r="AC66" i="1"/>
  <c r="AD66" i="1"/>
  <c r="V67" i="1"/>
  <c r="W67" i="1"/>
  <c r="X67" i="1"/>
  <c r="Z67" i="1"/>
  <c r="AA67" i="1"/>
  <c r="AB67" i="1"/>
  <c r="AC67" i="1"/>
  <c r="AD67" i="1"/>
  <c r="V68" i="1"/>
  <c r="W68" i="1"/>
  <c r="X68" i="1"/>
  <c r="Z68" i="1"/>
  <c r="AA68" i="1"/>
  <c r="AB68" i="1"/>
  <c r="AC68" i="1"/>
  <c r="AD68" i="1"/>
  <c r="V71" i="1"/>
  <c r="W71" i="1"/>
  <c r="X71" i="1"/>
  <c r="Z71" i="1"/>
  <c r="AA71" i="1"/>
  <c r="AB71" i="1"/>
  <c r="AC71" i="1"/>
  <c r="AD71" i="1"/>
  <c r="V72" i="1"/>
  <c r="W72" i="1"/>
  <c r="AE72" i="1" s="1"/>
  <c r="X72" i="1"/>
  <c r="Z72" i="1"/>
  <c r="AA72" i="1"/>
  <c r="AB72" i="1"/>
  <c r="AC72" i="1"/>
  <c r="AD72" i="1"/>
  <c r="V73" i="1"/>
  <c r="W73" i="1"/>
  <c r="X73" i="1"/>
  <c r="Z73" i="1"/>
  <c r="AA73" i="1"/>
  <c r="AB73" i="1"/>
  <c r="AC73" i="1"/>
  <c r="AD73" i="1"/>
  <c r="V74" i="1"/>
  <c r="W74" i="1"/>
  <c r="X74" i="1"/>
  <c r="Z74" i="1"/>
  <c r="AA74" i="1"/>
  <c r="AB74" i="1"/>
  <c r="AC74" i="1"/>
  <c r="AD74" i="1"/>
  <c r="V75" i="1"/>
  <c r="W75" i="1"/>
  <c r="X75" i="1"/>
  <c r="Z75" i="1"/>
  <c r="AA75" i="1"/>
  <c r="AB75" i="1"/>
  <c r="AC75" i="1"/>
  <c r="AD75" i="1"/>
  <c r="V76" i="1"/>
  <c r="W76" i="1"/>
  <c r="X76" i="1"/>
  <c r="Z76" i="1"/>
  <c r="AA76" i="1"/>
  <c r="AB76" i="1"/>
  <c r="AC76" i="1"/>
  <c r="AD76" i="1"/>
  <c r="V78" i="1"/>
  <c r="W78" i="1"/>
  <c r="X78" i="1"/>
  <c r="Z78" i="1"/>
  <c r="AA78" i="1"/>
  <c r="AB78" i="1"/>
  <c r="AC78" i="1"/>
  <c r="AD78" i="1"/>
  <c r="V79" i="1"/>
  <c r="W79" i="1"/>
  <c r="X79" i="1"/>
  <c r="Z79" i="1"/>
  <c r="AA79" i="1"/>
  <c r="AB79" i="1"/>
  <c r="AC79" i="1"/>
  <c r="AD79" i="1"/>
  <c r="V80" i="1"/>
  <c r="W80" i="1"/>
  <c r="X80" i="1"/>
  <c r="Z80" i="1"/>
  <c r="AA80" i="1"/>
  <c r="AB80" i="1"/>
  <c r="AC80" i="1"/>
  <c r="AD80" i="1"/>
  <c r="V81" i="1"/>
  <c r="W81" i="1"/>
  <c r="X81" i="1"/>
  <c r="Z81" i="1"/>
  <c r="AA81" i="1"/>
  <c r="AB81" i="1"/>
  <c r="AC81" i="1"/>
  <c r="AD81" i="1"/>
  <c r="V84" i="1"/>
  <c r="W84" i="1"/>
  <c r="X84" i="1"/>
  <c r="Z84" i="1"/>
  <c r="AA84" i="1"/>
  <c r="AB84" i="1"/>
  <c r="AC84" i="1"/>
  <c r="AD84" i="1"/>
  <c r="V85" i="1"/>
  <c r="W85" i="1"/>
  <c r="X85" i="1"/>
  <c r="Z85" i="1"/>
  <c r="AA85" i="1"/>
  <c r="AB85" i="1"/>
  <c r="AC85" i="1"/>
  <c r="AD85" i="1"/>
  <c r="V86" i="1"/>
  <c r="W86" i="1"/>
  <c r="X86" i="1"/>
  <c r="Z86" i="1"/>
  <c r="AA86" i="1"/>
  <c r="AB86" i="1"/>
  <c r="AC86" i="1"/>
  <c r="AD86" i="1"/>
  <c r="V87" i="1"/>
  <c r="W87" i="1"/>
  <c r="X87" i="1"/>
  <c r="Z87" i="1"/>
  <c r="AA87" i="1"/>
  <c r="AB87" i="1"/>
  <c r="AC87" i="1"/>
  <c r="AD87" i="1"/>
  <c r="V88" i="1"/>
  <c r="W88" i="1"/>
  <c r="X88" i="1"/>
  <c r="Z88" i="1"/>
  <c r="AA88" i="1"/>
  <c r="AB88" i="1"/>
  <c r="AC88" i="1"/>
  <c r="AD88" i="1"/>
  <c r="V89" i="1"/>
  <c r="W89" i="1"/>
  <c r="X89" i="1"/>
  <c r="Z89" i="1"/>
  <c r="AA89" i="1"/>
  <c r="AB89" i="1"/>
  <c r="AC89" i="1"/>
  <c r="AD89" i="1"/>
  <c r="V90" i="1"/>
  <c r="W90" i="1"/>
  <c r="X90" i="1"/>
  <c r="Z90" i="1"/>
  <c r="AA90" i="1"/>
  <c r="AB90" i="1"/>
  <c r="AC90" i="1"/>
  <c r="AD90" i="1"/>
  <c r="V91" i="1"/>
  <c r="W91" i="1"/>
  <c r="X91" i="1"/>
  <c r="Z91" i="1"/>
  <c r="AA91" i="1"/>
  <c r="AB91" i="1"/>
  <c r="AC91" i="1"/>
  <c r="AD91" i="1"/>
  <c r="V92" i="1"/>
  <c r="W92" i="1"/>
  <c r="X92" i="1"/>
  <c r="Z92" i="1"/>
  <c r="AA92" i="1"/>
  <c r="AB92" i="1"/>
  <c r="AC92" i="1"/>
  <c r="AD92" i="1"/>
  <c r="V93" i="1"/>
  <c r="W93" i="1"/>
  <c r="X93" i="1"/>
  <c r="Z93" i="1"/>
  <c r="AA93" i="1"/>
  <c r="AB93" i="1"/>
  <c r="AC93" i="1"/>
  <c r="AD93" i="1"/>
  <c r="V94" i="1"/>
  <c r="W94" i="1"/>
  <c r="X94" i="1"/>
  <c r="Z94" i="1"/>
  <c r="AA94" i="1"/>
  <c r="AB94" i="1"/>
  <c r="AC94" i="1"/>
  <c r="AD94" i="1"/>
  <c r="V95" i="1"/>
  <c r="W95" i="1"/>
  <c r="X95" i="1"/>
  <c r="Z95" i="1"/>
  <c r="AA95" i="1"/>
  <c r="AB95" i="1"/>
  <c r="AC95" i="1"/>
  <c r="AD95" i="1"/>
  <c r="V96" i="1"/>
  <c r="W96" i="1"/>
  <c r="X96" i="1"/>
  <c r="Z96" i="1"/>
  <c r="AA96" i="1"/>
  <c r="AB96" i="1"/>
  <c r="AC96" i="1"/>
  <c r="AD96" i="1"/>
  <c r="V97" i="1"/>
  <c r="W97" i="1"/>
  <c r="X97" i="1"/>
  <c r="Z97" i="1"/>
  <c r="AA97" i="1"/>
  <c r="AB97" i="1"/>
  <c r="AC97" i="1"/>
  <c r="AD97" i="1"/>
  <c r="V98" i="1"/>
  <c r="W98" i="1"/>
  <c r="X98" i="1"/>
  <c r="Z98" i="1"/>
  <c r="AA98" i="1"/>
  <c r="AB98" i="1"/>
  <c r="AC98" i="1"/>
  <c r="AD98" i="1"/>
  <c r="V100" i="1"/>
  <c r="W100" i="1"/>
  <c r="X100" i="1"/>
  <c r="Z100" i="1"/>
  <c r="AA100" i="1"/>
  <c r="AB100" i="1"/>
  <c r="AC100" i="1"/>
  <c r="AD100" i="1"/>
  <c r="V101" i="1"/>
  <c r="W101" i="1"/>
  <c r="X101" i="1"/>
  <c r="Z101" i="1"/>
  <c r="AA101" i="1"/>
  <c r="AB101" i="1"/>
  <c r="AC101" i="1"/>
  <c r="AD101" i="1"/>
  <c r="V102" i="1"/>
  <c r="W102" i="1"/>
  <c r="X102" i="1"/>
  <c r="Z102" i="1"/>
  <c r="AA102" i="1"/>
  <c r="AB102" i="1"/>
  <c r="AC102" i="1"/>
  <c r="AD102" i="1"/>
  <c r="V103" i="1"/>
  <c r="W103" i="1"/>
  <c r="X103" i="1"/>
  <c r="Z103" i="1"/>
  <c r="AA103" i="1"/>
  <c r="AB103" i="1"/>
  <c r="AC103" i="1"/>
  <c r="AD103" i="1"/>
  <c r="V104" i="1"/>
  <c r="W104" i="1"/>
  <c r="X104" i="1"/>
  <c r="Z104" i="1"/>
  <c r="AA104" i="1"/>
  <c r="AB104" i="1"/>
  <c r="AC104" i="1"/>
  <c r="AD104" i="1"/>
  <c r="V105" i="1"/>
  <c r="W105" i="1"/>
  <c r="X105" i="1"/>
  <c r="Z105" i="1"/>
  <c r="AA105" i="1"/>
  <c r="AB105" i="1"/>
  <c r="AC105" i="1"/>
  <c r="AD105" i="1"/>
  <c r="AA41" i="1"/>
  <c r="AB41" i="1"/>
  <c r="S45" i="1"/>
  <c r="S46" i="1"/>
  <c r="N45" i="1"/>
  <c r="N46" i="1"/>
  <c r="G42" i="1"/>
  <c r="G43" i="1"/>
  <c r="G44" i="1"/>
  <c r="G45" i="1"/>
  <c r="G46" i="1"/>
  <c r="S42" i="1"/>
  <c r="S43" i="1"/>
  <c r="S44" i="1"/>
  <c r="N42" i="1"/>
  <c r="N43" i="1"/>
  <c r="N44" i="1"/>
  <c r="U105" i="1"/>
  <c r="S105" i="1"/>
  <c r="N105" i="1"/>
  <c r="G105" i="1"/>
  <c r="U102" i="1"/>
  <c r="S102" i="1"/>
  <c r="N102" i="1"/>
  <c r="G102" i="1"/>
  <c r="U101" i="1"/>
  <c r="S101" i="1"/>
  <c r="N101" i="1"/>
  <c r="G101" i="1"/>
  <c r="D29" i="1"/>
  <c r="E29" i="1"/>
  <c r="F29" i="1"/>
  <c r="H29" i="1"/>
  <c r="I29" i="1"/>
  <c r="J29" i="1"/>
  <c r="K29" i="1"/>
  <c r="L29" i="1"/>
  <c r="M29" i="1"/>
  <c r="O29" i="1"/>
  <c r="P29" i="1"/>
  <c r="Q29" i="1"/>
  <c r="R29" i="1"/>
  <c r="T29" i="1"/>
  <c r="D27" i="1"/>
  <c r="E27" i="1"/>
  <c r="F27" i="1"/>
  <c r="H27" i="1"/>
  <c r="I27" i="1"/>
  <c r="J27" i="1"/>
  <c r="K27" i="1"/>
  <c r="L27" i="1"/>
  <c r="M27" i="1"/>
  <c r="O27" i="1"/>
  <c r="P27" i="1"/>
  <c r="Q27" i="1"/>
  <c r="R27" i="1"/>
  <c r="T27" i="1"/>
  <c r="D18" i="1"/>
  <c r="E18" i="1"/>
  <c r="F18" i="1"/>
  <c r="H18" i="1"/>
  <c r="I18" i="1"/>
  <c r="J18" i="1"/>
  <c r="K18" i="1"/>
  <c r="L18" i="1"/>
  <c r="M18" i="1"/>
  <c r="O18" i="1"/>
  <c r="P18" i="1"/>
  <c r="Q18" i="1"/>
  <c r="R18" i="1"/>
  <c r="T18" i="1"/>
  <c r="D14" i="1"/>
  <c r="E14" i="1"/>
  <c r="F14" i="1"/>
  <c r="F13" i="1" s="1"/>
  <c r="H14" i="1"/>
  <c r="I14" i="1"/>
  <c r="J14" i="1"/>
  <c r="K14" i="1"/>
  <c r="K13" i="1" s="1"/>
  <c r="L14" i="1"/>
  <c r="M14" i="1"/>
  <c r="O14" i="1"/>
  <c r="P14" i="1"/>
  <c r="Q14" i="1"/>
  <c r="R14" i="1"/>
  <c r="T14" i="1"/>
  <c r="AB16" i="1"/>
  <c r="AB17" i="1"/>
  <c r="AB19" i="1"/>
  <c r="AB20" i="1"/>
  <c r="AB21" i="1"/>
  <c r="AB22" i="1"/>
  <c r="AB23" i="1"/>
  <c r="AB24" i="1"/>
  <c r="AB25" i="1"/>
  <c r="AB28" i="1"/>
  <c r="AB27" i="1" s="1"/>
  <c r="AB30" i="1"/>
  <c r="AB31" i="1"/>
  <c r="AB32" i="1"/>
  <c r="AB33" i="1"/>
  <c r="AB34" i="1"/>
  <c r="AB37" i="1"/>
  <c r="AB38" i="1"/>
  <c r="AB40" i="1"/>
  <c r="AB15" i="1"/>
  <c r="S16" i="1"/>
  <c r="S17" i="1"/>
  <c r="S19" i="1"/>
  <c r="S20" i="1"/>
  <c r="S21" i="1"/>
  <c r="S22" i="1"/>
  <c r="S23" i="1"/>
  <c r="S24" i="1"/>
  <c r="S25" i="1"/>
  <c r="S28" i="1"/>
  <c r="S27" i="1" s="1"/>
  <c r="S30" i="1"/>
  <c r="S31" i="1"/>
  <c r="S32" i="1"/>
  <c r="S33" i="1"/>
  <c r="S34" i="1"/>
  <c r="S37" i="1"/>
  <c r="S38" i="1"/>
  <c r="S36" i="1" s="1"/>
  <c r="S40" i="1"/>
  <c r="S41" i="1"/>
  <c r="S50" i="1"/>
  <c r="S51" i="1"/>
  <c r="S52" i="1"/>
  <c r="S53" i="1"/>
  <c r="S54" i="1"/>
  <c r="S55" i="1"/>
  <c r="S56" i="1"/>
  <c r="S57" i="1"/>
  <c r="S58" i="1"/>
  <c r="S59" i="1"/>
  <c r="S60" i="1"/>
  <c r="S62" i="1"/>
  <c r="S63" i="1"/>
  <c r="S64" i="1"/>
  <c r="S65" i="1"/>
  <c r="S66" i="1"/>
  <c r="S67" i="1"/>
  <c r="S68" i="1"/>
  <c r="S71" i="1"/>
  <c r="S72" i="1"/>
  <c r="S73" i="1"/>
  <c r="S74" i="1"/>
  <c r="S75" i="1"/>
  <c r="S76" i="1"/>
  <c r="S78" i="1"/>
  <c r="S79" i="1"/>
  <c r="S80" i="1"/>
  <c r="S81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100" i="1"/>
  <c r="S103" i="1"/>
  <c r="S104" i="1"/>
  <c r="S15" i="1"/>
  <c r="N104" i="1"/>
  <c r="N103" i="1"/>
  <c r="N100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1" i="1"/>
  <c r="N80" i="1"/>
  <c r="N79" i="1"/>
  <c r="N78" i="1"/>
  <c r="N76" i="1"/>
  <c r="N75" i="1"/>
  <c r="N74" i="1"/>
  <c r="N73" i="1"/>
  <c r="N72" i="1"/>
  <c r="N71" i="1"/>
  <c r="N68" i="1"/>
  <c r="N67" i="1"/>
  <c r="N66" i="1"/>
  <c r="N65" i="1"/>
  <c r="N64" i="1"/>
  <c r="N63" i="1"/>
  <c r="N62" i="1"/>
  <c r="N60" i="1"/>
  <c r="N59" i="1"/>
  <c r="N58" i="1"/>
  <c r="N57" i="1"/>
  <c r="N56" i="1"/>
  <c r="N55" i="1"/>
  <c r="N54" i="1"/>
  <c r="N53" i="1"/>
  <c r="N52" i="1"/>
  <c r="N51" i="1"/>
  <c r="N50" i="1"/>
  <c r="N41" i="1"/>
  <c r="N40" i="1"/>
  <c r="N38" i="1"/>
  <c r="N37" i="1"/>
  <c r="N34" i="1"/>
  <c r="N33" i="1"/>
  <c r="N32" i="1"/>
  <c r="N31" i="1"/>
  <c r="N30" i="1"/>
  <c r="N28" i="1"/>
  <c r="N27" i="1" s="1"/>
  <c r="N25" i="1"/>
  <c r="N24" i="1"/>
  <c r="N23" i="1"/>
  <c r="N22" i="1"/>
  <c r="N21" i="1"/>
  <c r="N20" i="1"/>
  <c r="N19" i="1"/>
  <c r="N17" i="1"/>
  <c r="N16" i="1"/>
  <c r="N15" i="1"/>
  <c r="C14" i="1"/>
  <c r="U98" i="1"/>
  <c r="G98" i="1"/>
  <c r="U97" i="1"/>
  <c r="G97" i="1"/>
  <c r="U96" i="1"/>
  <c r="G96" i="1"/>
  <c r="AA40" i="1"/>
  <c r="AA38" i="1"/>
  <c r="AA37" i="1"/>
  <c r="AA34" i="1"/>
  <c r="AA33" i="1"/>
  <c r="AA32" i="1"/>
  <c r="AA31" i="1"/>
  <c r="AA30" i="1"/>
  <c r="AA28" i="1"/>
  <c r="AA27" i="1" s="1"/>
  <c r="C29" i="1"/>
  <c r="C27" i="1"/>
  <c r="U74" i="1"/>
  <c r="G74" i="1"/>
  <c r="U73" i="1"/>
  <c r="G73" i="1"/>
  <c r="U72" i="1"/>
  <c r="G72" i="1"/>
  <c r="U64" i="1"/>
  <c r="U65" i="1"/>
  <c r="U66" i="1"/>
  <c r="U67" i="1"/>
  <c r="U68" i="1"/>
  <c r="AA25" i="1"/>
  <c r="AA24" i="1"/>
  <c r="AA23" i="1"/>
  <c r="AA22" i="1"/>
  <c r="AA21" i="1"/>
  <c r="AA20" i="1"/>
  <c r="AA19" i="1"/>
  <c r="AA17" i="1"/>
  <c r="AA16" i="1"/>
  <c r="AA15" i="1"/>
  <c r="D49" i="1"/>
  <c r="E49" i="1"/>
  <c r="C49" i="1"/>
  <c r="C61" i="1"/>
  <c r="C18" i="1"/>
  <c r="G19" i="1"/>
  <c r="U19" i="1"/>
  <c r="V19" i="1"/>
  <c r="W19" i="1"/>
  <c r="X19" i="1"/>
  <c r="Z19" i="1"/>
  <c r="AC19" i="1"/>
  <c r="AD19" i="1"/>
  <c r="AD17" i="1"/>
  <c r="AC17" i="1"/>
  <c r="Z17" i="1"/>
  <c r="X17" i="1"/>
  <c r="W17" i="1"/>
  <c r="V17" i="1"/>
  <c r="U17" i="1"/>
  <c r="G17" i="1"/>
  <c r="AD16" i="1"/>
  <c r="AC16" i="1"/>
  <c r="Z16" i="1"/>
  <c r="X16" i="1"/>
  <c r="W16" i="1"/>
  <c r="V16" i="1"/>
  <c r="U16" i="1"/>
  <c r="G16" i="1"/>
  <c r="I118" i="1" l="1"/>
  <c r="W118" i="1"/>
  <c r="N114" i="1"/>
  <c r="N113" i="1" s="1"/>
  <c r="N112" i="1" s="1"/>
  <c r="N121" i="1" s="1"/>
  <c r="M118" i="1"/>
  <c r="AB114" i="1"/>
  <c r="AB113" i="1" s="1"/>
  <c r="AB112" i="1" s="1"/>
  <c r="AB121" i="1" s="1"/>
  <c r="AB118" i="1" s="1"/>
  <c r="N118" i="1"/>
  <c r="Q118" i="1"/>
  <c r="AA118" i="1"/>
  <c r="AE116" i="1"/>
  <c r="S118" i="1"/>
  <c r="AE115" i="1"/>
  <c r="R118" i="1"/>
  <c r="AD114" i="1"/>
  <c r="AD113" i="1" s="1"/>
  <c r="AD112" i="1" s="1"/>
  <c r="AD121" i="1" s="1"/>
  <c r="AD118" i="1"/>
  <c r="F118" i="1"/>
  <c r="AC118" i="1"/>
  <c r="E118" i="1"/>
  <c r="T13" i="1"/>
  <c r="J13" i="1"/>
  <c r="L13" i="1"/>
  <c r="L12" i="1" s="1"/>
  <c r="H13" i="1"/>
  <c r="AE56" i="1"/>
  <c r="F35" i="1"/>
  <c r="I69" i="1"/>
  <c r="L82" i="1"/>
  <c r="Y70" i="1"/>
  <c r="Y77" i="1"/>
  <c r="Q48" i="1"/>
  <c r="L48" i="1"/>
  <c r="H48" i="1"/>
  <c r="I48" i="1"/>
  <c r="X99" i="1"/>
  <c r="X83" i="1"/>
  <c r="X82" i="1" s="1"/>
  <c r="AC83" i="1"/>
  <c r="AE88" i="1"/>
  <c r="AE92" i="1"/>
  <c r="AE76" i="1"/>
  <c r="AC99" i="1"/>
  <c r="AC82" i="1" s="1"/>
  <c r="AD99" i="1"/>
  <c r="W99" i="1"/>
  <c r="V83" i="1"/>
  <c r="AD83" i="1"/>
  <c r="Z99" i="1"/>
  <c r="AA49" i="1"/>
  <c r="W49" i="1"/>
  <c r="AE42" i="1"/>
  <c r="AA36" i="1"/>
  <c r="AB36" i="1"/>
  <c r="AE100" i="1"/>
  <c r="AD77" i="1"/>
  <c r="AD61" i="1"/>
  <c r="Z49" i="1"/>
  <c r="V49" i="1"/>
  <c r="P48" i="1"/>
  <c r="F48" i="1"/>
  <c r="S99" i="1"/>
  <c r="M13" i="1"/>
  <c r="I13" i="1"/>
  <c r="D13" i="1"/>
  <c r="V99" i="1"/>
  <c r="V82" i="1" s="1"/>
  <c r="AA99" i="1"/>
  <c r="AC61" i="1"/>
  <c r="AA39" i="1"/>
  <c r="T35" i="1"/>
  <c r="J35" i="1"/>
  <c r="E35" i="1"/>
  <c r="O48" i="1"/>
  <c r="Q69" i="1"/>
  <c r="P82" i="1"/>
  <c r="N36" i="1"/>
  <c r="S39" i="1"/>
  <c r="S35" i="1" s="1"/>
  <c r="AB39" i="1"/>
  <c r="Q13" i="1"/>
  <c r="Z83" i="1"/>
  <c r="AE84" i="1"/>
  <c r="X77" i="1"/>
  <c r="AC77" i="1"/>
  <c r="AB70" i="1"/>
  <c r="AC70" i="1"/>
  <c r="AC69" i="1" s="1"/>
  <c r="X49" i="1"/>
  <c r="AE46" i="1"/>
  <c r="P35" i="1"/>
  <c r="D35" i="1"/>
  <c r="R48" i="1"/>
  <c r="P69" i="1"/>
  <c r="T82" i="1"/>
  <c r="O82" i="1"/>
  <c r="Y99" i="1"/>
  <c r="N99" i="1"/>
  <c r="AE104" i="1"/>
  <c r="AB99" i="1"/>
  <c r="Q82" i="1"/>
  <c r="M82" i="1"/>
  <c r="N83" i="1"/>
  <c r="W83" i="1"/>
  <c r="AB83" i="1"/>
  <c r="AA83" i="1"/>
  <c r="AA82" i="1" s="1"/>
  <c r="Y83" i="1"/>
  <c r="S83" i="1"/>
  <c r="S82" i="1" s="1"/>
  <c r="AE96" i="1"/>
  <c r="N39" i="1"/>
  <c r="N70" i="1"/>
  <c r="S70" i="1"/>
  <c r="P13" i="1"/>
  <c r="AE98" i="1"/>
  <c r="AE87" i="1"/>
  <c r="AE71" i="1"/>
  <c r="Z61" i="1"/>
  <c r="V61" i="1"/>
  <c r="AA61" i="1"/>
  <c r="W61" i="1"/>
  <c r="W48" i="1" s="1"/>
  <c r="AD49" i="1"/>
  <c r="M35" i="1"/>
  <c r="X70" i="1"/>
  <c r="X69" i="1" s="1"/>
  <c r="S61" i="1"/>
  <c r="AE103" i="1"/>
  <c r="AE91" i="1"/>
  <c r="AE86" i="1"/>
  <c r="AE75" i="1"/>
  <c r="Y69" i="1"/>
  <c r="AB35" i="1"/>
  <c r="AE94" i="1"/>
  <c r="AA77" i="1"/>
  <c r="W77" i="1"/>
  <c r="AA70" i="1"/>
  <c r="W70" i="1"/>
  <c r="AE44" i="1"/>
  <c r="X48" i="1"/>
  <c r="R13" i="1"/>
  <c r="O13" i="1"/>
  <c r="E13" i="1"/>
  <c r="AE102" i="1"/>
  <c r="AE95" i="1"/>
  <c r="AE90" i="1"/>
  <c r="Z77" i="1"/>
  <c r="V77" i="1"/>
  <c r="AE74" i="1"/>
  <c r="AD70" i="1"/>
  <c r="Z70" i="1"/>
  <c r="V70" i="1"/>
  <c r="Y61" i="1"/>
  <c r="AE58" i="1"/>
  <c r="AC49" i="1"/>
  <c r="Y49" i="1"/>
  <c r="AE45" i="1"/>
  <c r="N49" i="1"/>
  <c r="N77" i="1"/>
  <c r="S77" i="1"/>
  <c r="S49" i="1"/>
  <c r="L26" i="1"/>
  <c r="H26" i="1"/>
  <c r="AE101" i="1"/>
  <c r="AE93" i="1"/>
  <c r="AE85" i="1"/>
  <c r="AE80" i="1"/>
  <c r="AE73" i="1"/>
  <c r="AE68" i="1"/>
  <c r="AE64" i="1"/>
  <c r="AE52" i="1"/>
  <c r="AE43" i="1"/>
  <c r="J48" i="1"/>
  <c r="L69" i="1"/>
  <c r="H69" i="1"/>
  <c r="D69" i="1"/>
  <c r="K69" i="1"/>
  <c r="R69" i="1"/>
  <c r="N14" i="1"/>
  <c r="S14" i="1"/>
  <c r="S13" i="1" s="1"/>
  <c r="O26" i="1"/>
  <c r="J26" i="1"/>
  <c r="AE105" i="1"/>
  <c r="AE97" i="1"/>
  <c r="AE89" i="1"/>
  <c r="AE78" i="1"/>
  <c r="AE66" i="1"/>
  <c r="AE62" i="1"/>
  <c r="AE50" i="1"/>
  <c r="R35" i="1"/>
  <c r="O35" i="1"/>
  <c r="K35" i="1"/>
  <c r="K48" i="1"/>
  <c r="J69" i="1"/>
  <c r="F69" i="1"/>
  <c r="S69" i="1"/>
  <c r="AE79" i="1"/>
  <c r="AE81" i="1"/>
  <c r="AB77" i="1"/>
  <c r="M69" i="1"/>
  <c r="S48" i="1"/>
  <c r="N61" i="1"/>
  <c r="AE63" i="1"/>
  <c r="AE65" i="1"/>
  <c r="AE67" i="1"/>
  <c r="AB61" i="1"/>
  <c r="M48" i="1"/>
  <c r="AB49" i="1"/>
  <c r="AE53" i="1"/>
  <c r="AE55" i="1"/>
  <c r="AE57" i="1"/>
  <c r="AE60" i="1"/>
  <c r="AE59" i="1"/>
  <c r="AE51" i="1"/>
  <c r="N48" i="1"/>
  <c r="D26" i="1"/>
  <c r="AA18" i="1"/>
  <c r="T26" i="1"/>
  <c r="T12" i="1" s="1"/>
  <c r="F26" i="1"/>
  <c r="F12" i="1" s="1"/>
  <c r="AA14" i="1"/>
  <c r="AB14" i="1"/>
  <c r="N29" i="1"/>
  <c r="N26" i="1" s="1"/>
  <c r="AA29" i="1"/>
  <c r="AA26" i="1" s="1"/>
  <c r="C13" i="1"/>
  <c r="Q26" i="1"/>
  <c r="K26" i="1"/>
  <c r="P26" i="1"/>
  <c r="I26" i="1"/>
  <c r="I12" i="1" s="1"/>
  <c r="E26" i="1"/>
  <c r="R26" i="1"/>
  <c r="S29" i="1"/>
  <c r="S26" i="1" s="1"/>
  <c r="AB29" i="1"/>
  <c r="AB26" i="1" s="1"/>
  <c r="M26" i="1"/>
  <c r="N18" i="1"/>
  <c r="S18" i="1"/>
  <c r="AB18" i="1"/>
  <c r="C26" i="1"/>
  <c r="C48" i="1"/>
  <c r="E48" i="1"/>
  <c r="D48" i="1"/>
  <c r="AE19" i="1"/>
  <c r="AE17" i="1"/>
  <c r="AE16" i="1"/>
  <c r="AE114" i="1" l="1"/>
  <c r="AE113" i="1" s="1"/>
  <c r="AE112" i="1" s="1"/>
  <c r="AE121" i="1" s="1"/>
  <c r="AE118" i="1" s="1"/>
  <c r="H12" i="1"/>
  <c r="R47" i="1"/>
  <c r="W69" i="1"/>
  <c r="AD48" i="1"/>
  <c r="Z48" i="1"/>
  <c r="Z82" i="1"/>
  <c r="AA69" i="1"/>
  <c r="AB82" i="1"/>
  <c r="Q47" i="1"/>
  <c r="V48" i="1"/>
  <c r="Y48" i="1"/>
  <c r="M12" i="1"/>
  <c r="Q12" i="1"/>
  <c r="C12" i="1"/>
  <c r="AA13" i="1"/>
  <c r="D12" i="1"/>
  <c r="AA35" i="1"/>
  <c r="AB69" i="1"/>
  <c r="AC48" i="1"/>
  <c r="E12" i="1"/>
  <c r="AA48" i="1"/>
  <c r="N69" i="1"/>
  <c r="K12" i="1"/>
  <c r="J12" i="1"/>
  <c r="AD69" i="1"/>
  <c r="N35" i="1"/>
  <c r="W82" i="1"/>
  <c r="AD82" i="1"/>
  <c r="Y82" i="1"/>
  <c r="N82" i="1"/>
  <c r="AE99" i="1"/>
  <c r="AE83" i="1"/>
  <c r="Z69" i="1"/>
  <c r="O12" i="1"/>
  <c r="P12" i="1"/>
  <c r="V69" i="1"/>
  <c r="AE70" i="1"/>
  <c r="AB13" i="1"/>
  <c r="AE61" i="1"/>
  <c r="S12" i="1"/>
  <c r="AE77" i="1"/>
  <c r="N13" i="1"/>
  <c r="R12" i="1"/>
  <c r="M47" i="1"/>
  <c r="AB48" i="1"/>
  <c r="AE49" i="1"/>
  <c r="AE48" i="1" l="1"/>
  <c r="AB47" i="1"/>
  <c r="AA47" i="1"/>
  <c r="N12" i="1"/>
  <c r="AB12" i="1"/>
  <c r="AA12" i="1"/>
  <c r="AE82" i="1"/>
  <c r="AE69" i="1"/>
  <c r="C77" i="1" l="1"/>
  <c r="C69" i="1" s="1"/>
  <c r="T47" i="1"/>
  <c r="F82" i="1" l="1"/>
  <c r="AD47" i="1" s="1"/>
  <c r="J82" i="1"/>
  <c r="J47" i="1" s="1"/>
  <c r="E82" i="1"/>
  <c r="AC47" i="1" s="1"/>
  <c r="H82" i="1"/>
  <c r="H47" i="1" s="1"/>
  <c r="I82" i="1"/>
  <c r="I47" i="1" s="1"/>
  <c r="D82" i="1"/>
  <c r="X47" i="1"/>
  <c r="C47" i="1"/>
  <c r="AD41" i="1"/>
  <c r="AC41" i="1"/>
  <c r="Z41" i="1"/>
  <c r="X41" i="1"/>
  <c r="W41" i="1"/>
  <c r="AD40" i="1"/>
  <c r="AD39" i="1" s="1"/>
  <c r="AC40" i="1"/>
  <c r="AC39" i="1" s="1"/>
  <c r="Z40" i="1"/>
  <c r="X40" i="1"/>
  <c r="W40" i="1"/>
  <c r="W39" i="1" s="1"/>
  <c r="AD38" i="1"/>
  <c r="AC38" i="1"/>
  <c r="Z38" i="1"/>
  <c r="X38" i="1"/>
  <c r="W38" i="1"/>
  <c r="AD37" i="1"/>
  <c r="AC37" i="1"/>
  <c r="Z37" i="1"/>
  <c r="X37" i="1"/>
  <c r="X36" i="1" s="1"/>
  <c r="W37" i="1"/>
  <c r="W36" i="1" s="1"/>
  <c r="W35" i="1" s="1"/>
  <c r="AD34" i="1"/>
  <c r="AC34" i="1"/>
  <c r="Z34" i="1"/>
  <c r="X34" i="1"/>
  <c r="W34" i="1"/>
  <c r="AD33" i="1"/>
  <c r="AC33" i="1"/>
  <c r="Z33" i="1"/>
  <c r="X33" i="1"/>
  <c r="W33" i="1"/>
  <c r="AD32" i="1"/>
  <c r="AC32" i="1"/>
  <c r="Z32" i="1"/>
  <c r="X32" i="1"/>
  <c r="W32" i="1"/>
  <c r="AD31" i="1"/>
  <c r="AC31" i="1"/>
  <c r="Z31" i="1"/>
  <c r="X31" i="1"/>
  <c r="W31" i="1"/>
  <c r="AD30" i="1"/>
  <c r="AC30" i="1"/>
  <c r="Z30" i="1"/>
  <c r="X30" i="1"/>
  <c r="W30" i="1"/>
  <c r="AD28" i="1"/>
  <c r="AD27" i="1" s="1"/>
  <c r="AC28" i="1"/>
  <c r="AC27" i="1" s="1"/>
  <c r="Z28" i="1"/>
  <c r="Z27" i="1" s="1"/>
  <c r="Y27" i="1"/>
  <c r="X28" i="1"/>
  <c r="X27" i="1" s="1"/>
  <c r="W28" i="1"/>
  <c r="W27" i="1" s="1"/>
  <c r="AD25" i="1"/>
  <c r="AC25" i="1"/>
  <c r="Z25" i="1"/>
  <c r="X25" i="1"/>
  <c r="W25" i="1"/>
  <c r="V25" i="1"/>
  <c r="AD24" i="1"/>
  <c r="AC24" i="1"/>
  <c r="Z24" i="1"/>
  <c r="X24" i="1"/>
  <c r="W24" i="1"/>
  <c r="AD23" i="1"/>
  <c r="AC23" i="1"/>
  <c r="Z23" i="1"/>
  <c r="X23" i="1"/>
  <c r="W23" i="1"/>
  <c r="AD22" i="1"/>
  <c r="AC22" i="1"/>
  <c r="Z22" i="1"/>
  <c r="X22" i="1"/>
  <c r="W22" i="1"/>
  <c r="AD21" i="1"/>
  <c r="AC21" i="1"/>
  <c r="Z21" i="1"/>
  <c r="X21" i="1"/>
  <c r="W21" i="1"/>
  <c r="AD20" i="1"/>
  <c r="AC20" i="1"/>
  <c r="Z20" i="1"/>
  <c r="X20" i="1"/>
  <c r="W20" i="1"/>
  <c r="AD15" i="1"/>
  <c r="AD14" i="1" s="1"/>
  <c r="AC15" i="1"/>
  <c r="AC14" i="1" s="1"/>
  <c r="Z15" i="1"/>
  <c r="Z14" i="1" s="1"/>
  <c r="W15" i="1"/>
  <c r="W14" i="1" s="1"/>
  <c r="Y14" i="1"/>
  <c r="X39" i="1" l="1"/>
  <c r="AD36" i="1"/>
  <c r="AD35" i="1" s="1"/>
  <c r="X35" i="1"/>
  <c r="AC18" i="1"/>
  <c r="AC13" i="1" s="1"/>
  <c r="AC36" i="1"/>
  <c r="AC35" i="1" s="1"/>
  <c r="Y36" i="1"/>
  <c r="Y39" i="1"/>
  <c r="F47" i="1"/>
  <c r="Z36" i="1"/>
  <c r="Z39" i="1"/>
  <c r="V47" i="1"/>
  <c r="W18" i="1"/>
  <c r="W13" i="1" s="1"/>
  <c r="W29" i="1"/>
  <c r="AC29" i="1"/>
  <c r="AC26" i="1" s="1"/>
  <c r="X29" i="1"/>
  <c r="X26" i="1" s="1"/>
  <c r="X18" i="1"/>
  <c r="AD18" i="1"/>
  <c r="AD13" i="1" s="1"/>
  <c r="AD29" i="1"/>
  <c r="AD26" i="1" s="1"/>
  <c r="W26" i="1"/>
  <c r="Z18" i="1"/>
  <c r="Z13" i="1" s="1"/>
  <c r="Z29" i="1"/>
  <c r="Z26" i="1" s="1"/>
  <c r="AE25" i="1"/>
  <c r="AD12" i="1" l="1"/>
  <c r="Z35" i="1"/>
  <c r="Z12" i="1" s="1"/>
  <c r="Y35" i="1"/>
  <c r="W12" i="1"/>
  <c r="AC12" i="1"/>
  <c r="X15" i="1"/>
  <c r="X14" i="1" s="1"/>
  <c r="X13" i="1" s="1"/>
  <c r="X12" i="1" s="1"/>
  <c r="U15" i="1"/>
  <c r="U14" i="1" s="1"/>
  <c r="G20" i="1"/>
  <c r="V20" i="1"/>
  <c r="U20" i="1"/>
  <c r="G21" i="1"/>
  <c r="V21" i="1"/>
  <c r="U21" i="1"/>
  <c r="U22" i="1"/>
  <c r="U23" i="1"/>
  <c r="U24" i="1"/>
  <c r="G25" i="1"/>
  <c r="U25" i="1"/>
  <c r="G28" i="1"/>
  <c r="G27" i="1" s="1"/>
  <c r="U28" i="1"/>
  <c r="U27" i="1" s="1"/>
  <c r="G30" i="1"/>
  <c r="U30" i="1"/>
  <c r="G31" i="1"/>
  <c r="V31" i="1"/>
  <c r="U31" i="1"/>
  <c r="U32" i="1"/>
  <c r="U33" i="1"/>
  <c r="G34" i="1"/>
  <c r="U34" i="1"/>
  <c r="U37" i="1"/>
  <c r="U36" i="1" s="1"/>
  <c r="G38" i="1"/>
  <c r="U38" i="1"/>
  <c r="G40" i="1"/>
  <c r="G39" i="1" s="1"/>
  <c r="U40" i="1"/>
  <c r="U39" i="1" s="1"/>
  <c r="G41" i="1"/>
  <c r="U41" i="1"/>
  <c r="G50" i="1"/>
  <c r="U50" i="1"/>
  <c r="G51" i="1"/>
  <c r="U51" i="1"/>
  <c r="G52" i="1"/>
  <c r="U52" i="1"/>
  <c r="G53" i="1"/>
  <c r="U53" i="1"/>
  <c r="G54" i="1"/>
  <c r="U54" i="1"/>
  <c r="G55" i="1"/>
  <c r="U55" i="1"/>
  <c r="G56" i="1"/>
  <c r="G57" i="1"/>
  <c r="U57" i="1"/>
  <c r="G58" i="1"/>
  <c r="U58" i="1"/>
  <c r="G59" i="1"/>
  <c r="U59" i="1"/>
  <c r="G60" i="1"/>
  <c r="U60" i="1"/>
  <c r="G62" i="1"/>
  <c r="G61" i="1" s="1"/>
  <c r="U62" i="1"/>
  <c r="G63" i="1"/>
  <c r="U63" i="1"/>
  <c r="G71" i="1"/>
  <c r="U71" i="1"/>
  <c r="G75" i="1"/>
  <c r="U75" i="1"/>
  <c r="G76" i="1"/>
  <c r="U76" i="1"/>
  <c r="G78" i="1"/>
  <c r="U78" i="1"/>
  <c r="G79" i="1"/>
  <c r="U79" i="1"/>
  <c r="G80" i="1"/>
  <c r="U80" i="1"/>
  <c r="G81" i="1"/>
  <c r="U81" i="1"/>
  <c r="G84" i="1"/>
  <c r="U84" i="1"/>
  <c r="G85" i="1"/>
  <c r="U85" i="1"/>
  <c r="G86" i="1"/>
  <c r="U86" i="1"/>
  <c r="G87" i="1"/>
  <c r="U87" i="1"/>
  <c r="G88" i="1"/>
  <c r="U88" i="1"/>
  <c r="G89" i="1"/>
  <c r="U89" i="1"/>
  <c r="G90" i="1"/>
  <c r="U90" i="1"/>
  <c r="G91" i="1"/>
  <c r="U91" i="1"/>
  <c r="G92" i="1"/>
  <c r="U92" i="1"/>
  <c r="G93" i="1"/>
  <c r="U93" i="1"/>
  <c r="G94" i="1"/>
  <c r="U94" i="1"/>
  <c r="G95" i="1"/>
  <c r="U95" i="1"/>
  <c r="G103" i="1"/>
  <c r="U103" i="1"/>
  <c r="G104" i="1"/>
  <c r="U104" i="1"/>
  <c r="P47" i="1"/>
  <c r="G100" i="1"/>
  <c r="U100" i="1"/>
  <c r="U99" i="1" s="1"/>
  <c r="U115" i="1"/>
  <c r="U116" i="1"/>
  <c r="G99" i="1" l="1"/>
  <c r="U83" i="1"/>
  <c r="U82" i="1" s="1"/>
  <c r="G70" i="1"/>
  <c r="U35" i="1"/>
  <c r="G83" i="1"/>
  <c r="G77" i="1"/>
  <c r="U77" i="1"/>
  <c r="G49" i="1"/>
  <c r="G48" i="1" s="1"/>
  <c r="U70" i="1"/>
  <c r="U61" i="1"/>
  <c r="U29" i="1"/>
  <c r="U26" i="1" s="1"/>
  <c r="U18" i="1"/>
  <c r="U13" i="1" s="1"/>
  <c r="S47" i="1"/>
  <c r="AE31" i="1"/>
  <c r="AE20" i="1"/>
  <c r="Y29" i="1"/>
  <c r="Y26" i="1" s="1"/>
  <c r="V28" i="1"/>
  <c r="V27" i="1" s="1"/>
  <c r="U56" i="1"/>
  <c r="U49" i="1" s="1"/>
  <c r="V23" i="1"/>
  <c r="AE23" i="1" s="1"/>
  <c r="V24" i="1"/>
  <c r="AE24" i="1" s="1"/>
  <c r="V15" i="1"/>
  <c r="V14" i="1" s="1"/>
  <c r="V40" i="1"/>
  <c r="V38" i="1"/>
  <c r="V34" i="1"/>
  <c r="AE34" i="1" s="1"/>
  <c r="V37" i="1"/>
  <c r="V36" i="1" s="1"/>
  <c r="V33" i="1"/>
  <c r="V30" i="1"/>
  <c r="V41" i="1"/>
  <c r="AE41" i="1" s="1"/>
  <c r="V32" i="1"/>
  <c r="V22" i="1"/>
  <c r="G15" i="1"/>
  <c r="G14" i="1" s="1"/>
  <c r="G37" i="1"/>
  <c r="G36" i="1" s="1"/>
  <c r="G35" i="1" s="1"/>
  <c r="G116" i="1"/>
  <c r="G24" i="1"/>
  <c r="G23" i="1"/>
  <c r="G115" i="1"/>
  <c r="G32" i="1"/>
  <c r="G33" i="1"/>
  <c r="G22" i="1"/>
  <c r="G114" i="1" l="1"/>
  <c r="G113" i="1" s="1"/>
  <c r="G112" i="1" s="1"/>
  <c r="G121" i="1" s="1"/>
  <c r="G118" i="1" s="1"/>
  <c r="U48" i="1"/>
  <c r="U69" i="1"/>
  <c r="U47" i="1" s="1"/>
  <c r="U12" i="1"/>
  <c r="V18" i="1"/>
  <c r="V13" i="1" s="1"/>
  <c r="V39" i="1"/>
  <c r="V35" i="1" s="1"/>
  <c r="K82" i="1"/>
  <c r="K47" i="1" s="1"/>
  <c r="G69" i="1"/>
  <c r="O47" i="1"/>
  <c r="G29" i="1"/>
  <c r="G26" i="1" s="1"/>
  <c r="G18" i="1"/>
  <c r="G13" i="1" s="1"/>
  <c r="G12" i="1" s="1"/>
  <c r="G82" i="1"/>
  <c r="G47" i="1" s="1"/>
  <c r="Y18" i="1"/>
  <c r="Y13" i="1" s="1"/>
  <c r="Y12" i="1" s="1"/>
  <c r="AE30" i="1"/>
  <c r="V29" i="1"/>
  <c r="V26" i="1" s="1"/>
  <c r="N47" i="1"/>
  <c r="AE40" i="1"/>
  <c r="AE39" i="1" s="1"/>
  <c r="AE33" i="1"/>
  <c r="AE21" i="1"/>
  <c r="AE32" i="1"/>
  <c r="AE37" i="1"/>
  <c r="AE36" i="1" s="1"/>
  <c r="AE38" i="1"/>
  <c r="AE15" i="1"/>
  <c r="AE14" i="1" s="1"/>
  <c r="AE28" i="1"/>
  <c r="AE27" i="1" s="1"/>
  <c r="AE22" i="1"/>
  <c r="E47" i="1"/>
  <c r="D47" i="1"/>
  <c r="AE35" i="1" l="1"/>
  <c r="Y47" i="1"/>
  <c r="V12" i="1"/>
  <c r="Z47" i="1"/>
  <c r="L47" i="1"/>
  <c r="W47" i="1"/>
  <c r="AE29" i="1"/>
  <c r="AE26" i="1" s="1"/>
  <c r="AE18" i="1"/>
  <c r="AE13" i="1" s="1"/>
  <c r="AE12" i="1" l="1"/>
  <c r="AE47" i="1"/>
  <c r="C107" i="1"/>
  <c r="C118" i="1"/>
</calcChain>
</file>

<file path=xl/sharedStrings.xml><?xml version="1.0" encoding="utf-8"?>
<sst xmlns="http://schemas.openxmlformats.org/spreadsheetml/2006/main" count="221" uniqueCount="126">
  <si>
    <t>PODER JUDICIÁRIO</t>
  </si>
  <si>
    <t>CONSOLIDADO POR UNIDADE ORÇAMENTÁRIA, GRAU DE JURISDIÇÃO, PROGRAMA, PROJETO-ATIVIDADE, GRUPO DE DESPESA E FONTE DE RECURSOS</t>
  </si>
  <si>
    <t>R$-1,00</t>
  </si>
  <si>
    <t>Nº</t>
  </si>
  <si>
    <t>UNIDADE ORÇAMENTÁRIA / GRAU DE JURISDIÇÃO / PROGRAMA / PROJETO-ATIVIDADE</t>
  </si>
  <si>
    <t>GRUPO DE DESPESA</t>
  </si>
  <si>
    <t xml:space="preserve">PESSOAL </t>
  </si>
  <si>
    <t>ODC</t>
  </si>
  <si>
    <t>INVESTIMENTO</t>
  </si>
  <si>
    <t>INVERSÕES</t>
  </si>
  <si>
    <t>TOTAL</t>
  </si>
  <si>
    <t>0101</t>
  </si>
  <si>
    <t>0112</t>
  </si>
  <si>
    <t>0254</t>
  </si>
  <si>
    <t>0258</t>
  </si>
  <si>
    <t>0106</t>
  </si>
  <si>
    <t>0118</t>
  </si>
  <si>
    <r>
      <t xml:space="preserve">0101 </t>
    </r>
    <r>
      <rPr>
        <b/>
        <sz val="9"/>
        <color theme="1"/>
        <rFont val="Arial"/>
        <family val="2"/>
      </rPr>
      <t>(SPREAD)</t>
    </r>
  </si>
  <si>
    <t>1º GRAU</t>
  </si>
  <si>
    <t>2º GRAU</t>
  </si>
  <si>
    <t>APOIO</t>
  </si>
  <si>
    <t>04101</t>
  </si>
  <si>
    <t>1417 - ATUAÇÃO JURISDICIONAL</t>
  </si>
  <si>
    <t>01</t>
  </si>
  <si>
    <t>1421 - MANUTENÇÃO DA GESTÃO DO PODER JUDICIÁRIO</t>
  </si>
  <si>
    <t>02</t>
  </si>
  <si>
    <t>03</t>
  </si>
  <si>
    <t>6850 - Concessão de Auxílio Transporte - 1º Grau</t>
  </si>
  <si>
    <t>04</t>
  </si>
  <si>
    <t>05</t>
  </si>
  <si>
    <t>06</t>
  </si>
  <si>
    <t>08</t>
  </si>
  <si>
    <t>09</t>
  </si>
  <si>
    <t>6852 - Concessão de Auxílio Transporte - Apoio Indireto à Atividade Judicante</t>
  </si>
  <si>
    <t>8195 - Operacionalização das Ações Administrativas do Poder judiciário  Apoio Indireto à Atividade Judicante</t>
  </si>
  <si>
    <t>04102</t>
  </si>
  <si>
    <t>7638 - Implantação do Processo Judicial Eletrônico</t>
  </si>
  <si>
    <t>8626 - Operacionalização das Ações Voltadas à Criança e ao Adolescente</t>
  </si>
  <si>
    <t>7639 - Ampliação da Infraestrutura Física do Poder Judiciário - 1º Grau</t>
  </si>
  <si>
    <t>8644 - Reforma e Manutenção de Prédios do Poder Judiciário - 1º Grau</t>
  </si>
  <si>
    <t xml:space="preserve">8647 - Implementação do Programa de Segurança e Acesso aos Prédio do Poder Judiciário - 1º Grau </t>
  </si>
  <si>
    <t>8654 - Aparelhamento das Unidades Judiciárias - 1º Grau</t>
  </si>
  <si>
    <t>8684 - Administração de Recursos Humanos dos Magistrados e Servidores do Poder Judiciário - Justiça Militar</t>
  </si>
  <si>
    <t>8645 - Reforma e Manutenção de Prédios do Poder Judiciário - 2º Grau</t>
  </si>
  <si>
    <t>8661 - Contribuição do Poder Judiciário ao Plano de Assistência à Saúde - 2º Grau</t>
  </si>
  <si>
    <t>8669 - Operacionalização das Ações Administrativas do Poder Judiciário - 2º Grau</t>
  </si>
  <si>
    <t>8628 - Implementação das Ações da Corregedoria das Comarcas da RMB e Interior</t>
  </si>
  <si>
    <t>8632 - Implementação das Ações de Comunicação e Publicidade</t>
  </si>
  <si>
    <t>07</t>
  </si>
  <si>
    <t>8642 - Implementação de Ações da Área Socioambiental</t>
  </si>
  <si>
    <t>8649 - Implementação do Programa de Segurança e Acesso aos Prédio do Poder Judiciário - Apoio Indireto à Atividade Judicante</t>
  </si>
  <si>
    <t>8653 - Atualização, Expansão e Manutenção da Infraestrura de Tecnologia do Poder Judiciário - Apoio Indireto à Atividade Judicante</t>
  </si>
  <si>
    <t>8656 - Aparelhamento das Unidades Judiciárias - Apoio Indireto  à Atividade Judicante</t>
  </si>
  <si>
    <t>8665 - Concessão de Auxílio Alimentação - Apoio Indireto à Atividade Judicante</t>
  </si>
  <si>
    <t>8668 - Administração de Recursos Humanos dos Servidores do Poder Judiciário - Apoio Indireto à Atividade Judicante</t>
  </si>
  <si>
    <t>8657 - Assistência  Médica e Odontológica</t>
  </si>
  <si>
    <t>TOTAL GERAL PODER JUDICIÁRIO</t>
  </si>
  <si>
    <t>IGEPREV</t>
  </si>
  <si>
    <t>TOTAL DO IGEPREV DO TJE</t>
  </si>
  <si>
    <t>0001 - PREVIDÊNCIA ESTADUAL</t>
  </si>
  <si>
    <t>9056 - Encargos com a Previdência Social dos Servidores do TJE - FINANPREV</t>
  </si>
  <si>
    <t>9057 - Encargos com a Previdência Social dos Servidores do TJE - FUNPREV</t>
  </si>
  <si>
    <t>CONSOLIDAÇÃO GERAL</t>
  </si>
  <si>
    <t>Nota: Projeção e tabulação dos dados - Coordenadoria de Orçamento da SEPLAN</t>
  </si>
  <si>
    <t>Fonte: Projeto de Lei Orçamentária 2019</t>
  </si>
  <si>
    <t>6849 - Concessão de Auxílio Alimentação - Apoio Indireto à Atividade Judicante</t>
  </si>
  <si>
    <t>6855 - Administração de Recursos Humanos dos Servidores do Poder Judiciário - Apoio Indireto à Atividade Judicante</t>
  </si>
  <si>
    <t>0128</t>
  </si>
  <si>
    <t>0123</t>
  </si>
  <si>
    <t xml:space="preserve">8727 - Promoção de Ações de Cidadania e Direitos </t>
  </si>
  <si>
    <t>7649 - Ampliação do Quadro Funcional de Servidores - 1º Grau</t>
  </si>
  <si>
    <t>7650 - Ampliação do Quadro Funcional de Magistrados - 1º Grau</t>
  </si>
  <si>
    <t>8720 - Promoção de Ações para Resolução de Conflitos</t>
  </si>
  <si>
    <t xml:space="preserve">8631 - Implementação das Ações da Justiça Criminal </t>
  </si>
  <si>
    <t>8164 - Capacitação de Magistrados e Servidores - 1º Grau</t>
  </si>
  <si>
    <t xml:space="preserve">8176 - Implementação do Programa de Segurança e Acesso aos Prédio do Poder Judiciário - 1º Grau </t>
  </si>
  <si>
    <t>8651 - Atualização, Expansão e Manutenção da Infraestrura de Tecnologia do Poder Judiciário - 1º Grau</t>
  </si>
  <si>
    <t>6853 - Administração de Recursos Humanos dos Servidores do Poder Judiciário - 1º Grau</t>
  </si>
  <si>
    <t>8666 - Administração de Recursos Humanos dos Servidores do Poder Judiciário - 1º Grau</t>
  </si>
  <si>
    <t>8189 - Administração de Recursos Humanos da Magistratura – 1º Grau</t>
  </si>
  <si>
    <t>8191 - Administração de Recursos Humanos dos Magistrados e Servidores do Poder Judiciário - Justiça Militar</t>
  </si>
  <si>
    <t>8659 - Operacionalização das Ações Administrativas do Poder Judiciário - 1º Grau</t>
  </si>
  <si>
    <t>8685 - Operacionalização das Ações Administrativas do Poder Judiciário - Justiça Militar</t>
  </si>
  <si>
    <t>6844 - Contribuição do Poder Judiciário ao Plano de Assistência à Saúde - 1º Grau</t>
  </si>
  <si>
    <t>8660 - Contribuição do Poder Judiciário ao Plano de Assistência à Saúde - 1º Grau</t>
  </si>
  <si>
    <t>6847 - Concessão de Auxílio Alimentação aos Servidores - 1º Grau</t>
  </si>
  <si>
    <t>8663 - Concessão de Auxílio Alimentação aos Servidores - 1º Grau</t>
  </si>
  <si>
    <t>8717 - Concessão de Auxílio Alimentação aos Magistrados - 1º Grau</t>
  </si>
  <si>
    <t>8735 - Concessão de Auxílio Alimentação aos Magistrados - 1º Grau</t>
  </si>
  <si>
    <t>10</t>
  </si>
  <si>
    <t>11</t>
  </si>
  <si>
    <t xml:space="preserve">8158 - Ampliação do Quadro Funcional - 2º Grau </t>
  </si>
  <si>
    <t>8165 - Capacitação de Magistrados e Servidores  - 2º Grau</t>
  </si>
  <si>
    <t>8655- Aparelhamento das Unidades Judiciárias - 2º Grau</t>
  </si>
  <si>
    <t>7640- Ampliação da Infraestrutura Física do Poder Judiciário - 2º Grau</t>
  </si>
  <si>
    <t>8648 - Implementação do Programa de Segurança e Acesso aos Prédio do Poder Judiciário - 2º Grau</t>
  </si>
  <si>
    <t>8652 - Atualização, Expansão e Manutenção da Infraestrura de Tecnologia do Poder Judiciário - 2º Grau</t>
  </si>
  <si>
    <t>6854 - Administração de Recursos Humanos dos Servidores  do Poder Judiciário - 2º Grau</t>
  </si>
  <si>
    <t>8667 - Administração de Recursos Humanos dos Servidores  do Poder Judiciário - 2º Grau</t>
  </si>
  <si>
    <t>8190 - Administração de Recursos Humanos da Magistratura - 2º Grau</t>
  </si>
  <si>
    <t>6848 - Concessão de Auxílio Alimentação aos Servidores - 2º Grau</t>
  </si>
  <si>
    <t>8664 - Concessão de Auxílio Alimentação aos Servidores - 2º Grau</t>
  </si>
  <si>
    <t>8718 - Concessão de Auxílio Alimentação aos Magistrados - 2º Grau</t>
  </si>
  <si>
    <t>8738 - Concessão de Auxílio Transporte - 2º Grau</t>
  </si>
  <si>
    <t>7651 - Modernização do Sistema de Precatórios</t>
  </si>
  <si>
    <t>8721 - Capacitação de Servidores - Apoio Indireto à Atividade Judicante</t>
  </si>
  <si>
    <t xml:space="preserve">8722 - Promoção da Política de Saúde de Magistrados e Servidores </t>
  </si>
  <si>
    <t>8723 - Fortalecimento da Gestão das Unidades Administrativas e Judiciais</t>
  </si>
  <si>
    <t>8724 - Participação em Eventos Institucionais</t>
  </si>
  <si>
    <t>8639 - Fiscalização das Receitas do Fundo de Reaparelhamento do Judiciário - FRJ</t>
  </si>
  <si>
    <t>8725 - Otimização da Gestão da Informação e Memória do Poder Judiciário</t>
  </si>
  <si>
    <t>8726 - Implementação do Registro Civil pelos Ofícios de Cidadania</t>
  </si>
  <si>
    <t>7641 - Ampliação da Infraestrutura Física do Poder Judiciário - Apoio Indireto à Atividade Judicante</t>
  </si>
  <si>
    <t>8646 - Reforma e Manutenção de Prédios do Poder Judiciário - Apoio Indireto  à Atividade Judicante</t>
  </si>
  <si>
    <t>8178 - Implementação do Programa de Segurança e Acesso aos Prédio do Poder Judiciário - Apoio Indireto à Atividade Judicante</t>
  </si>
  <si>
    <t>12</t>
  </si>
  <si>
    <t>13</t>
  </si>
  <si>
    <t>14</t>
  </si>
  <si>
    <t>15</t>
  </si>
  <si>
    <t>8716 - Operacionalização das Ações Administrativas da Escola Judicial - EJ</t>
  </si>
  <si>
    <t>8670 - Operacionalização das Ações Administrativas do Poder judiciário  Apoio Indireto à Atividade Judicante</t>
  </si>
  <si>
    <t>6846 - Contribuição do Poder Judiciário ao Plano de Assistência à Saúde – Apoio Indireto à Atividade Judicante</t>
  </si>
  <si>
    <t>8662 - Contribuição do Poder Judiciário ao Plano de Assistência à Saúde – Apoio Indireto à Atividade Judicante</t>
  </si>
  <si>
    <t>8598 - Pagamento de Obrigações Patronais dos Servidores Inativos e Pensionistas do Poder Judiciário Estadual</t>
  </si>
  <si>
    <t xml:space="preserve">8719 - Pagamento de Obrigações Patronais dos Magistrados Inativos e Pensionistas do Poder Judiciário Estadual </t>
  </si>
  <si>
    <t>PROPOSTA ORÇAMENTÁRIA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</si>
</sst>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indexed="64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double">
        <color auto="1"/>
      </right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theme="1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auto="1"/>
      </left>
      <right style="thin">
        <color auto="1"/>
      </right>
      <top style="thin">
        <color theme="0" tint="-0.24994659260841701"/>
      </top>
      <bottom/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theme="0" tint="-0.2499465926084170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medium">
        <color theme="1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medium">
        <color theme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double">
        <color auto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theme="0" tint="-0.2499465926084170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theme="1"/>
      </bottom>
      <diagonal/>
    </border>
    <border>
      <left style="thin">
        <color auto="1"/>
      </left>
      <right style="thin">
        <color auto="1"/>
      </right>
      <top style="medium">
        <color theme="1"/>
      </top>
      <bottom style="medium">
        <color indexed="64"/>
      </bottom>
      <diagonal/>
    </border>
    <border>
      <left style="thin">
        <color auto="1"/>
      </left>
      <right style="double">
        <color auto="1"/>
      </right>
      <top style="medium">
        <color theme="1"/>
      </top>
      <bottom style="medium">
        <color indexed="64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medium">
        <color theme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indexed="64"/>
      </top>
      <bottom style="thin">
        <color auto="1"/>
      </bottom>
      <diagonal/>
    </border>
    <border>
      <left style="double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theme="1"/>
      </top>
      <bottom style="medium">
        <color indexed="64"/>
      </bottom>
      <diagonal/>
    </border>
    <border>
      <left/>
      <right style="thin">
        <color auto="1"/>
      </right>
      <top style="medium">
        <color theme="1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medium">
        <color theme="1"/>
      </bottom>
      <diagonal/>
    </border>
    <border>
      <left/>
      <right style="thin">
        <color auto="1"/>
      </right>
      <top style="double">
        <color auto="1"/>
      </top>
      <bottom style="medium">
        <color theme="1"/>
      </bottom>
      <diagonal/>
    </border>
    <border>
      <left style="double">
        <color auto="1"/>
      </left>
      <right/>
      <top style="thin">
        <color theme="1"/>
      </top>
      <bottom style="thin">
        <color theme="1"/>
      </bottom>
      <diagonal/>
    </border>
    <border>
      <left/>
      <right style="thin">
        <color auto="1"/>
      </right>
      <top style="thin">
        <color theme="1"/>
      </top>
      <bottom style="thin">
        <color theme="1"/>
      </bottom>
      <diagonal/>
    </border>
    <border>
      <left style="double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 style="thin">
        <color theme="1"/>
      </top>
      <bottom style="thin">
        <color indexed="64"/>
      </bottom>
      <diagonal/>
    </border>
    <border>
      <left/>
      <right style="thin">
        <color auto="1"/>
      </right>
      <top style="thin">
        <color theme="1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theme="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theme="0" tint="-0.2499465926084170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172">
    <xf numFmtId="0" fontId="0" fillId="0" borderId="0" xfId="0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center"/>
    </xf>
    <xf numFmtId="38" fontId="3" fillId="0" borderId="0" xfId="0" applyNumberFormat="1" applyFont="1" applyBorder="1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left"/>
    </xf>
    <xf numFmtId="39" fontId="11" fillId="0" borderId="0" xfId="1" applyNumberFormat="1" applyFont="1" applyAlignment="1">
      <alignment horizontal="right"/>
    </xf>
    <xf numFmtId="0" fontId="11" fillId="0" borderId="0" xfId="0" applyFont="1"/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justify"/>
    </xf>
    <xf numFmtId="0" fontId="13" fillId="0" borderId="0" xfId="0" applyFont="1" applyAlignment="1">
      <alignment horizontal="left"/>
    </xf>
    <xf numFmtId="38" fontId="2" fillId="2" borderId="0" xfId="2" applyNumberFormat="1" applyFont="1" applyFill="1" applyBorder="1" applyAlignment="1">
      <alignment horizontal="right"/>
    </xf>
    <xf numFmtId="49" fontId="13" fillId="0" borderId="0" xfId="0" applyNumberFormat="1" applyFont="1" applyAlignment="1">
      <alignment horizontal="left" wrapText="1"/>
    </xf>
    <xf numFmtId="49" fontId="0" fillId="0" borderId="0" xfId="0" applyNumberFormat="1" applyFont="1" applyAlignment="1">
      <alignment horizontal="center" wrapText="1"/>
    </xf>
    <xf numFmtId="49" fontId="14" fillId="0" borderId="13" xfId="1" applyNumberFormat="1" applyFont="1" applyBorder="1" applyAlignment="1">
      <alignment horizontal="center" vertical="center" wrapText="1"/>
    </xf>
    <xf numFmtId="49" fontId="14" fillId="0" borderId="14" xfId="1" applyNumberFormat="1" applyFont="1" applyBorder="1" applyAlignment="1">
      <alignment horizontal="center" vertical="center" wrapText="1"/>
    </xf>
    <xf numFmtId="37" fontId="14" fillId="0" borderId="15" xfId="1" applyNumberFormat="1" applyFont="1" applyBorder="1" applyAlignment="1">
      <alignment horizontal="center" vertical="center"/>
    </xf>
    <xf numFmtId="39" fontId="10" fillId="0" borderId="0" xfId="1" applyNumberFormat="1" applyFont="1" applyAlignment="1">
      <alignment horizontal="right"/>
    </xf>
    <xf numFmtId="49" fontId="14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justify" vertical="center" wrapText="1"/>
    </xf>
    <xf numFmtId="49" fontId="14" fillId="0" borderId="0" xfId="1" applyNumberFormat="1" applyFont="1" applyBorder="1" applyAlignment="1">
      <alignment horizontal="center" vertical="center" wrapText="1"/>
    </xf>
    <xf numFmtId="37" fontId="14" fillId="0" borderId="0" xfId="1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wrapText="1"/>
    </xf>
    <xf numFmtId="39" fontId="10" fillId="0" borderId="0" xfId="1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 wrapText="1"/>
    </xf>
    <xf numFmtId="49" fontId="13" fillId="4" borderId="0" xfId="0" applyNumberFormat="1" applyFont="1" applyFill="1" applyAlignment="1">
      <alignment horizontal="left" vertical="center" wrapText="1"/>
    </xf>
    <xf numFmtId="49" fontId="0" fillId="4" borderId="0" xfId="0" applyNumberFormat="1" applyFont="1" applyFill="1" applyAlignment="1">
      <alignment horizontal="center" vertical="center" wrapText="1"/>
    </xf>
    <xf numFmtId="39" fontId="10" fillId="4" borderId="0" xfId="1" applyNumberFormat="1" applyFont="1" applyFill="1" applyAlignment="1">
      <alignment horizontal="right" vertical="center"/>
    </xf>
    <xf numFmtId="3" fontId="2" fillId="4" borderId="18" xfId="0" applyNumberFormat="1" applyFont="1" applyFill="1" applyBorder="1" applyAlignment="1">
      <alignment horizontal="right" vertical="center" wrapText="1"/>
    </xf>
    <xf numFmtId="3" fontId="2" fillId="4" borderId="19" xfId="0" applyNumberFormat="1" applyFont="1" applyFill="1" applyBorder="1" applyAlignment="1">
      <alignment horizontal="right" vertical="center" wrapText="1"/>
    </xf>
    <xf numFmtId="3" fontId="2" fillId="4" borderId="20" xfId="0" applyNumberFormat="1" applyFont="1" applyFill="1" applyBorder="1" applyAlignment="1">
      <alignment horizontal="right" vertical="center" wrapText="1"/>
    </xf>
    <xf numFmtId="3" fontId="2" fillId="4" borderId="21" xfId="0" applyNumberFormat="1" applyFont="1" applyFill="1" applyBorder="1" applyAlignment="1">
      <alignment horizontal="right" vertical="center" wrapText="1"/>
    </xf>
    <xf numFmtId="49" fontId="3" fillId="4" borderId="22" xfId="1" applyNumberFormat="1" applyFont="1" applyFill="1" applyBorder="1" applyAlignment="1">
      <alignment horizontal="center"/>
    </xf>
    <xf numFmtId="49" fontId="3" fillId="4" borderId="23" xfId="0" applyNumberFormat="1" applyFont="1" applyFill="1" applyBorder="1" applyAlignment="1">
      <alignment horizontal="justify" wrapText="1"/>
    </xf>
    <xf numFmtId="3" fontId="3" fillId="4" borderId="23" xfId="1" applyNumberFormat="1" applyFont="1" applyFill="1" applyBorder="1" applyAlignment="1">
      <alignment horizontal="right"/>
    </xf>
    <xf numFmtId="3" fontId="2" fillId="4" borderId="24" xfId="1" applyNumberFormat="1" applyFont="1" applyFill="1" applyBorder="1" applyAlignment="1">
      <alignment horizontal="right"/>
    </xf>
    <xf numFmtId="3" fontId="2" fillId="4" borderId="23" xfId="1" applyNumberFormat="1" applyFont="1" applyFill="1" applyBorder="1" applyAlignment="1">
      <alignment horizontal="right"/>
    </xf>
    <xf numFmtId="3" fontId="2" fillId="4" borderId="25" xfId="1" applyNumberFormat="1" applyFont="1" applyFill="1" applyBorder="1" applyAlignment="1">
      <alignment horizontal="right"/>
    </xf>
    <xf numFmtId="0" fontId="17" fillId="4" borderId="0" xfId="0" applyFont="1" applyFill="1" applyAlignment="1">
      <alignment horizontal="left"/>
    </xf>
    <xf numFmtId="0" fontId="18" fillId="4" borderId="0" xfId="0" applyFont="1" applyFill="1" applyAlignment="1"/>
    <xf numFmtId="0" fontId="2" fillId="4" borderId="0" xfId="0" applyFont="1" applyFill="1" applyBorder="1" applyAlignment="1">
      <alignment horizontal="justify" vertical="center" wrapText="1"/>
    </xf>
    <xf numFmtId="0" fontId="20" fillId="4" borderId="0" xfId="0" applyFont="1" applyFill="1" applyAlignment="1"/>
    <xf numFmtId="3" fontId="2" fillId="4" borderId="28" xfId="0" applyNumberFormat="1" applyFont="1" applyFill="1" applyBorder="1" applyAlignment="1">
      <alignment horizontal="right" vertical="center" wrapText="1"/>
    </xf>
    <xf numFmtId="3" fontId="2" fillId="4" borderId="29" xfId="0" applyNumberFormat="1" applyFont="1" applyFill="1" applyBorder="1" applyAlignment="1">
      <alignment horizontal="right" vertical="center" wrapText="1"/>
    </xf>
    <xf numFmtId="49" fontId="3" fillId="0" borderId="23" xfId="0" applyNumberFormat="1" applyFont="1" applyFill="1" applyBorder="1" applyAlignment="1">
      <alignment horizontal="justify" wrapText="1"/>
    </xf>
    <xf numFmtId="3" fontId="3" fillId="4" borderId="24" xfId="1" applyNumberFormat="1" applyFont="1" applyFill="1" applyBorder="1" applyAlignment="1">
      <alignment horizontal="right"/>
    </xf>
    <xf numFmtId="49" fontId="3" fillId="0" borderId="24" xfId="0" applyNumberFormat="1" applyFont="1" applyFill="1" applyBorder="1" applyAlignment="1">
      <alignment horizontal="justify" wrapText="1"/>
    </xf>
    <xf numFmtId="49" fontId="3" fillId="4" borderId="24" xfId="0" applyNumberFormat="1" applyFont="1" applyFill="1" applyBorder="1" applyAlignment="1">
      <alignment horizontal="justify" wrapText="1"/>
    </xf>
    <xf numFmtId="49" fontId="3" fillId="4" borderId="30" xfId="1" applyNumberFormat="1" applyFont="1" applyFill="1" applyBorder="1" applyAlignment="1">
      <alignment horizontal="center"/>
    </xf>
    <xf numFmtId="49" fontId="3" fillId="4" borderId="31" xfId="1" applyNumberFormat="1" applyFont="1" applyFill="1" applyBorder="1" applyAlignment="1">
      <alignment horizontal="center"/>
    </xf>
    <xf numFmtId="49" fontId="3" fillId="0" borderId="32" xfId="0" applyNumberFormat="1" applyFont="1" applyFill="1" applyBorder="1" applyAlignment="1">
      <alignment horizontal="justify" wrapText="1"/>
    </xf>
    <xf numFmtId="3" fontId="3" fillId="4" borderId="32" xfId="1" applyNumberFormat="1" applyFont="1" applyFill="1" applyBorder="1" applyAlignment="1">
      <alignment horizontal="right"/>
    </xf>
    <xf numFmtId="3" fontId="2" fillId="4" borderId="7" xfId="1" applyNumberFormat="1" applyFont="1" applyFill="1" applyBorder="1" applyAlignment="1">
      <alignment horizontal="right"/>
    </xf>
    <xf numFmtId="3" fontId="3" fillId="4" borderId="7" xfId="1" applyNumberFormat="1" applyFont="1" applyFill="1" applyBorder="1" applyAlignment="1">
      <alignment horizontal="right"/>
    </xf>
    <xf numFmtId="3" fontId="2" fillId="5" borderId="18" xfId="0" applyNumberFormat="1" applyFont="1" applyFill="1" applyBorder="1" applyAlignment="1">
      <alignment horizontal="right" vertical="center" wrapText="1"/>
    </xf>
    <xf numFmtId="3" fontId="2" fillId="5" borderId="19" xfId="0" applyNumberFormat="1" applyFont="1" applyFill="1" applyBorder="1" applyAlignment="1">
      <alignment horizontal="right" vertical="center" wrapText="1"/>
    </xf>
    <xf numFmtId="3" fontId="2" fillId="4" borderId="0" xfId="0" applyNumberFormat="1" applyFont="1" applyFill="1" applyBorder="1" applyAlignment="1">
      <alignment horizontal="right" vertical="center" wrapText="1"/>
    </xf>
    <xf numFmtId="49" fontId="17" fillId="4" borderId="0" xfId="0" applyNumberFormat="1" applyFont="1" applyFill="1" applyAlignment="1">
      <alignment horizontal="left"/>
    </xf>
    <xf numFmtId="49" fontId="18" fillId="4" borderId="0" xfId="0" applyNumberFormat="1" applyFont="1" applyFill="1" applyAlignment="1">
      <alignment horizontal="center"/>
    </xf>
    <xf numFmtId="3" fontId="17" fillId="4" borderId="0" xfId="0" applyNumberFormat="1" applyFont="1" applyFill="1" applyAlignment="1">
      <alignment horizontal="left"/>
    </xf>
    <xf numFmtId="39" fontId="11" fillId="4" borderId="0" xfId="1" applyNumberFormat="1" applyFont="1" applyFill="1" applyAlignment="1">
      <alignment horizontal="right"/>
    </xf>
    <xf numFmtId="49" fontId="20" fillId="4" borderId="0" xfId="0" applyNumberFormat="1" applyFont="1" applyFill="1" applyAlignment="1">
      <alignment horizontal="center"/>
    </xf>
    <xf numFmtId="3" fontId="2" fillId="4" borderId="33" xfId="0" applyNumberFormat="1" applyFont="1" applyFill="1" applyBorder="1" applyAlignment="1">
      <alignment horizontal="right" vertical="center" wrapText="1"/>
    </xf>
    <xf numFmtId="3" fontId="2" fillId="4" borderId="34" xfId="0" applyNumberFormat="1" applyFont="1" applyFill="1" applyBorder="1" applyAlignment="1">
      <alignment horizontal="right" vertical="center" wrapText="1"/>
    </xf>
    <xf numFmtId="3" fontId="2" fillId="4" borderId="35" xfId="0" applyNumberFormat="1" applyFont="1" applyFill="1" applyBorder="1" applyAlignment="1">
      <alignment horizontal="right" vertical="center" wrapText="1"/>
    </xf>
    <xf numFmtId="3" fontId="2" fillId="4" borderId="36" xfId="0" applyNumberFormat="1" applyFont="1" applyFill="1" applyBorder="1" applyAlignment="1">
      <alignment horizontal="right" vertical="center" wrapText="1"/>
    </xf>
    <xf numFmtId="49" fontId="3" fillId="4" borderId="6" xfId="1" applyNumberFormat="1" applyFont="1" applyFill="1" applyBorder="1" applyAlignment="1">
      <alignment horizontal="center"/>
    </xf>
    <xf numFmtId="49" fontId="3" fillId="4" borderId="7" xfId="0" applyNumberFormat="1" applyFont="1" applyFill="1" applyBorder="1" applyAlignment="1">
      <alignment horizontal="justify" wrapText="1"/>
    </xf>
    <xf numFmtId="3" fontId="2" fillId="4" borderId="37" xfId="0" applyNumberFormat="1" applyFont="1" applyFill="1" applyBorder="1" applyAlignment="1">
      <alignment horizontal="right" vertical="center" wrapText="1"/>
    </xf>
    <xf numFmtId="3" fontId="2" fillId="4" borderId="38" xfId="0" applyNumberFormat="1" applyFont="1" applyFill="1" applyBorder="1" applyAlignment="1">
      <alignment horizontal="right" vertical="center" wrapText="1"/>
    </xf>
    <xf numFmtId="3" fontId="2" fillId="4" borderId="39" xfId="0" applyNumberFormat="1" applyFont="1" applyFill="1" applyBorder="1" applyAlignment="1">
      <alignment horizontal="right" vertical="center" wrapText="1"/>
    </xf>
    <xf numFmtId="3" fontId="2" fillId="4" borderId="40" xfId="0" applyNumberFormat="1" applyFont="1" applyFill="1" applyBorder="1" applyAlignment="1">
      <alignment horizontal="right" vertical="center" wrapText="1"/>
    </xf>
    <xf numFmtId="49" fontId="3" fillId="4" borderId="41" xfId="1" applyNumberFormat="1" applyFont="1" applyFill="1" applyBorder="1" applyAlignment="1">
      <alignment horizontal="center"/>
    </xf>
    <xf numFmtId="49" fontId="3" fillId="4" borderId="42" xfId="0" applyNumberFormat="1" applyFont="1" applyFill="1" applyBorder="1" applyAlignment="1">
      <alignment horizontal="justify" wrapText="1"/>
    </xf>
    <xf numFmtId="3" fontId="3" fillId="4" borderId="42" xfId="1" applyNumberFormat="1" applyFont="1" applyFill="1" applyBorder="1" applyAlignment="1">
      <alignment horizontal="right"/>
    </xf>
    <xf numFmtId="3" fontId="2" fillId="4" borderId="42" xfId="1" applyNumberFormat="1" applyFont="1" applyFill="1" applyBorder="1" applyAlignment="1">
      <alignment horizontal="right"/>
    </xf>
    <xf numFmtId="3" fontId="2" fillId="4" borderId="13" xfId="1" applyNumberFormat="1" applyFont="1" applyFill="1" applyBorder="1" applyAlignment="1">
      <alignment horizontal="right"/>
    </xf>
    <xf numFmtId="3" fontId="3" fillId="4" borderId="13" xfId="1" applyNumberFormat="1" applyFont="1" applyFill="1" applyBorder="1" applyAlignment="1">
      <alignment horizontal="right"/>
    </xf>
    <xf numFmtId="3" fontId="2" fillId="4" borderId="15" xfId="1" applyNumberFormat="1" applyFont="1" applyFill="1" applyBorder="1" applyAlignment="1">
      <alignment horizontal="right"/>
    </xf>
    <xf numFmtId="3" fontId="2" fillId="4" borderId="16" xfId="1" applyNumberFormat="1" applyFont="1" applyFill="1" applyBorder="1" applyAlignment="1">
      <alignment horizontal="right" vertical="center"/>
    </xf>
    <xf numFmtId="3" fontId="2" fillId="4" borderId="17" xfId="1" applyNumberFormat="1" applyFont="1" applyFill="1" applyBorder="1" applyAlignment="1">
      <alignment horizontal="right" vertical="center"/>
    </xf>
    <xf numFmtId="165" fontId="17" fillId="4" borderId="0" xfId="1" applyNumberFormat="1" applyFont="1" applyFill="1" applyAlignment="1">
      <alignment horizontal="left" vertical="center"/>
    </xf>
    <xf numFmtId="0" fontId="18" fillId="4" borderId="0" xfId="0" applyFont="1" applyFill="1" applyAlignment="1">
      <alignment vertical="center"/>
    </xf>
    <xf numFmtId="3" fontId="2" fillId="4" borderId="20" xfId="1" applyNumberFormat="1" applyFont="1" applyFill="1" applyBorder="1" applyAlignment="1">
      <alignment horizontal="right" vertical="center"/>
    </xf>
    <xf numFmtId="3" fontId="2" fillId="4" borderId="26" xfId="1" applyNumberFormat="1" applyFont="1" applyFill="1" applyBorder="1" applyAlignment="1">
      <alignment horizontal="right" vertical="center"/>
    </xf>
    <xf numFmtId="3" fontId="2" fillId="4" borderId="27" xfId="1" applyNumberFormat="1" applyFont="1" applyFill="1" applyBorder="1" applyAlignment="1">
      <alignment horizontal="right" vertical="center"/>
    </xf>
    <xf numFmtId="3" fontId="2" fillId="4" borderId="43" xfId="1" applyNumberFormat="1" applyFont="1" applyFill="1" applyBorder="1" applyAlignment="1">
      <alignment horizontal="right" vertical="center"/>
    </xf>
    <xf numFmtId="3" fontId="2" fillId="4" borderId="44" xfId="1" applyNumberFormat="1" applyFont="1" applyFill="1" applyBorder="1" applyAlignment="1">
      <alignment horizontal="right" vertical="center"/>
    </xf>
    <xf numFmtId="3" fontId="2" fillId="3" borderId="45" xfId="0" applyNumberFormat="1" applyFont="1" applyFill="1" applyBorder="1" applyAlignment="1">
      <alignment horizontal="right" vertical="center" wrapText="1"/>
    </xf>
    <xf numFmtId="3" fontId="2" fillId="5" borderId="46" xfId="0" applyNumberFormat="1" applyFont="1" applyFill="1" applyBorder="1" applyAlignment="1">
      <alignment horizontal="right" vertical="center" wrapText="1"/>
    </xf>
    <xf numFmtId="3" fontId="2" fillId="5" borderId="47" xfId="0" applyNumberFormat="1" applyFont="1" applyFill="1" applyBorder="1" applyAlignment="1">
      <alignment horizontal="right" vertical="center" wrapText="1"/>
    </xf>
    <xf numFmtId="3" fontId="18" fillId="4" borderId="0" xfId="0" applyNumberFormat="1" applyFont="1" applyFill="1" applyAlignment="1">
      <alignment vertical="center"/>
    </xf>
    <xf numFmtId="49" fontId="21" fillId="4" borderId="0" xfId="1" applyNumberFormat="1" applyFont="1" applyFill="1" applyBorder="1" applyAlignment="1"/>
    <xf numFmtId="49" fontId="20" fillId="4" borderId="0" xfId="1" applyNumberFormat="1" applyFont="1" applyFill="1" applyBorder="1" applyAlignment="1">
      <alignment horizontal="justify"/>
    </xf>
    <xf numFmtId="49" fontId="20" fillId="4" borderId="0" xfId="1" applyNumberFormat="1" applyFont="1" applyFill="1" applyBorder="1" applyAlignment="1"/>
    <xf numFmtId="0" fontId="20" fillId="4" borderId="0" xfId="0" applyFont="1" applyFill="1"/>
    <xf numFmtId="49" fontId="22" fillId="4" borderId="0" xfId="0" applyNumberFormat="1" applyFont="1" applyFill="1" applyBorder="1" applyAlignment="1">
      <alignment horizontal="left"/>
    </xf>
    <xf numFmtId="4" fontId="0" fillId="4" borderId="0" xfId="0" applyNumberFormat="1" applyFill="1" applyAlignment="1">
      <alignment horizontal="right"/>
    </xf>
    <xf numFmtId="0" fontId="0" fillId="4" borderId="0" xfId="0" applyFill="1"/>
    <xf numFmtId="49" fontId="19" fillId="0" borderId="0" xfId="1" applyNumberFormat="1" applyFont="1" applyAlignment="1">
      <alignment horizontal="center"/>
    </xf>
    <xf numFmtId="49" fontId="19" fillId="0" borderId="0" xfId="0" applyNumberFormat="1" applyFont="1" applyAlignment="1">
      <alignment horizontal="justify" wrapText="1"/>
    </xf>
    <xf numFmtId="37" fontId="19" fillId="0" borderId="0" xfId="1" applyNumberFormat="1" applyFont="1" applyAlignment="1">
      <alignment horizontal="right"/>
    </xf>
    <xf numFmtId="39" fontId="19" fillId="0" borderId="0" xfId="1" applyNumberFormat="1" applyFont="1" applyAlignment="1">
      <alignment horizontal="right"/>
    </xf>
    <xf numFmtId="37" fontId="14" fillId="0" borderId="0" xfId="1" applyNumberFormat="1" applyFont="1" applyAlignment="1">
      <alignment horizontal="right"/>
    </xf>
    <xf numFmtId="37" fontId="14" fillId="0" borderId="0" xfId="1" applyNumberFormat="1" applyFont="1" applyAlignment="1">
      <alignment horizontal="center"/>
    </xf>
    <xf numFmtId="3" fontId="2" fillId="4" borderId="21" xfId="1" applyNumberFormat="1" applyFont="1" applyFill="1" applyBorder="1" applyAlignment="1">
      <alignment horizontal="right" vertical="center"/>
    </xf>
    <xf numFmtId="3" fontId="2" fillId="3" borderId="48" xfId="0" applyNumberFormat="1" applyFont="1" applyFill="1" applyBorder="1" applyAlignment="1">
      <alignment horizontal="right" vertical="center" wrapText="1"/>
    </xf>
    <xf numFmtId="49" fontId="3" fillId="4" borderId="66" xfId="1" applyNumberFormat="1" applyFont="1" applyFill="1" applyBorder="1" applyAlignment="1">
      <alignment horizontal="center"/>
    </xf>
    <xf numFmtId="49" fontId="3" fillId="4" borderId="67" xfId="0" applyNumberFormat="1" applyFont="1" applyFill="1" applyBorder="1" applyAlignment="1">
      <alignment horizontal="justify" wrapText="1"/>
    </xf>
    <xf numFmtId="3" fontId="3" fillId="4" borderId="67" xfId="1" applyNumberFormat="1" applyFont="1" applyFill="1" applyBorder="1" applyAlignment="1">
      <alignment horizontal="right"/>
    </xf>
    <xf numFmtId="3" fontId="2" fillId="4" borderId="67" xfId="1" applyNumberFormat="1" applyFont="1" applyFill="1" applyBorder="1" applyAlignment="1">
      <alignment horizontal="right"/>
    </xf>
    <xf numFmtId="49" fontId="14" fillId="0" borderId="68" xfId="0" applyNumberFormat="1" applyFont="1" applyBorder="1" applyAlignment="1">
      <alignment horizontal="center" vertical="center"/>
    </xf>
    <xf numFmtId="49" fontId="14" fillId="0" borderId="68" xfId="0" applyNumberFormat="1" applyFont="1" applyBorder="1" applyAlignment="1">
      <alignment horizontal="justify" vertical="center" wrapText="1"/>
    </xf>
    <xf numFmtId="49" fontId="14" fillId="0" borderId="68" xfId="1" applyNumberFormat="1" applyFont="1" applyBorder="1" applyAlignment="1">
      <alignment horizontal="center" vertical="center" wrapText="1"/>
    </xf>
    <xf numFmtId="37" fontId="14" fillId="0" borderId="68" xfId="1" applyNumberFormat="1" applyFont="1" applyBorder="1" applyAlignment="1">
      <alignment horizontal="center" vertical="center"/>
    </xf>
    <xf numFmtId="49" fontId="14" fillId="0" borderId="69" xfId="0" applyNumberFormat="1" applyFont="1" applyBorder="1" applyAlignment="1">
      <alignment horizontal="center" vertical="center"/>
    </xf>
    <xf numFmtId="3" fontId="2" fillId="5" borderId="16" xfId="0" applyNumberFormat="1" applyFont="1" applyFill="1" applyBorder="1" applyAlignment="1">
      <alignment horizontal="right" vertical="center" wrapText="1"/>
    </xf>
    <xf numFmtId="3" fontId="2" fillId="5" borderId="17" xfId="0" applyNumberFormat="1" applyFont="1" applyFill="1" applyBorder="1" applyAlignment="1">
      <alignment horizontal="right" vertical="center" wrapText="1"/>
    </xf>
    <xf numFmtId="49" fontId="3" fillId="4" borderId="12" xfId="1" applyNumberFormat="1" applyFont="1" applyFill="1" applyBorder="1" applyAlignment="1">
      <alignment horizontal="center"/>
    </xf>
    <xf numFmtId="49" fontId="3" fillId="4" borderId="13" xfId="0" applyNumberFormat="1" applyFont="1" applyFill="1" applyBorder="1" applyAlignment="1">
      <alignment horizontal="justify" wrapText="1"/>
    </xf>
    <xf numFmtId="0" fontId="2" fillId="4" borderId="51" xfId="0" applyFont="1" applyFill="1" applyBorder="1" applyAlignment="1">
      <alignment horizontal="justify" vertical="center" wrapText="1"/>
    </xf>
    <xf numFmtId="0" fontId="2" fillId="4" borderId="10" xfId="0" applyFont="1" applyFill="1" applyBorder="1" applyAlignment="1">
      <alignment horizontal="justify" vertical="center" wrapText="1"/>
    </xf>
    <xf numFmtId="0" fontId="5" fillId="0" borderId="0" xfId="0" applyFont="1" applyBorder="1" applyAlignment="1">
      <alignment horizontal="center"/>
    </xf>
    <xf numFmtId="49" fontId="14" fillId="0" borderId="1" xfId="0" applyNumberFormat="1" applyFont="1" applyBorder="1" applyAlignment="1">
      <alignment horizontal="center" vertical="center"/>
    </xf>
    <xf numFmtId="49" fontId="14" fillId="0" borderId="6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justify" vertical="center" wrapText="1"/>
    </xf>
    <xf numFmtId="49" fontId="14" fillId="0" borderId="7" xfId="0" applyNumberFormat="1" applyFont="1" applyBorder="1" applyAlignment="1">
      <alignment horizontal="justify" vertical="center" wrapText="1"/>
    </xf>
    <xf numFmtId="49" fontId="14" fillId="0" borderId="13" xfId="0" applyNumberFormat="1" applyFont="1" applyBorder="1" applyAlignment="1">
      <alignment horizontal="justify" vertical="center" wrapText="1"/>
    </xf>
    <xf numFmtId="49" fontId="14" fillId="0" borderId="3" xfId="1" applyNumberFormat="1" applyFont="1" applyBorder="1" applyAlignment="1">
      <alignment horizontal="center" vertical="center"/>
    </xf>
    <xf numFmtId="49" fontId="14" fillId="0" borderId="4" xfId="1" applyNumberFormat="1" applyFont="1" applyBorder="1" applyAlignment="1">
      <alignment horizontal="center" vertical="center"/>
    </xf>
    <xf numFmtId="49" fontId="14" fillId="0" borderId="5" xfId="1" applyNumberFormat="1" applyFont="1" applyBorder="1" applyAlignment="1">
      <alignment horizontal="center" vertical="center"/>
    </xf>
    <xf numFmtId="49" fontId="14" fillId="0" borderId="8" xfId="1" applyNumberFormat="1" applyFont="1" applyBorder="1" applyAlignment="1">
      <alignment horizontal="center" vertical="center" wrapText="1"/>
    </xf>
    <xf numFmtId="49" fontId="14" fillId="0" borderId="9" xfId="1" applyNumberFormat="1" applyFont="1" applyBorder="1" applyAlignment="1">
      <alignment horizontal="center" vertical="center" wrapText="1"/>
    </xf>
    <xf numFmtId="49" fontId="14" fillId="0" borderId="10" xfId="1" applyNumberFormat="1" applyFont="1" applyBorder="1" applyAlignment="1">
      <alignment horizontal="center" vertical="center" wrapText="1"/>
    </xf>
    <xf numFmtId="49" fontId="14" fillId="4" borderId="52" xfId="0" applyNumberFormat="1" applyFont="1" applyFill="1" applyBorder="1" applyAlignment="1">
      <alignment horizontal="center" vertical="center" wrapText="1"/>
    </xf>
    <xf numFmtId="49" fontId="14" fillId="4" borderId="53" xfId="0" applyNumberFormat="1" applyFont="1" applyFill="1" applyBorder="1" applyAlignment="1">
      <alignment horizontal="center" vertical="center" wrapText="1"/>
    </xf>
    <xf numFmtId="37" fontId="14" fillId="0" borderId="8" xfId="1" applyNumberFormat="1" applyFont="1" applyBorder="1" applyAlignment="1">
      <alignment horizontal="center" vertical="center"/>
    </xf>
    <xf numFmtId="37" fontId="14" fillId="0" borderId="9" xfId="1" applyNumberFormat="1" applyFont="1" applyBorder="1" applyAlignment="1">
      <alignment horizontal="center" vertical="center"/>
    </xf>
    <xf numFmtId="37" fontId="14" fillId="0" borderId="11" xfId="1" applyNumberFormat="1" applyFont="1" applyBorder="1" applyAlignment="1">
      <alignment horizontal="center" vertical="center"/>
    </xf>
    <xf numFmtId="49" fontId="16" fillId="5" borderId="54" xfId="0" applyNumberFormat="1" applyFont="1" applyFill="1" applyBorder="1" applyAlignment="1">
      <alignment horizontal="center" vertical="center" wrapText="1"/>
    </xf>
    <xf numFmtId="49" fontId="16" fillId="5" borderId="55" xfId="0" applyNumberFormat="1" applyFont="1" applyFill="1" applyBorder="1" applyAlignment="1">
      <alignment horizontal="center" vertical="center" wrapText="1"/>
    </xf>
    <xf numFmtId="49" fontId="16" fillId="4" borderId="62" xfId="0" applyNumberFormat="1" applyFont="1" applyFill="1" applyBorder="1" applyAlignment="1">
      <alignment horizontal="center" vertical="center" wrapText="1"/>
    </xf>
    <xf numFmtId="49" fontId="16" fillId="4" borderId="63" xfId="0" applyNumberFormat="1" applyFont="1" applyFill="1" applyBorder="1" applyAlignment="1">
      <alignment horizontal="center" vertical="center" wrapText="1"/>
    </xf>
    <xf numFmtId="0" fontId="2" fillId="4" borderId="64" xfId="0" applyFont="1" applyFill="1" applyBorder="1" applyAlignment="1">
      <alignment horizontal="justify" vertical="center" wrapText="1"/>
    </xf>
    <xf numFmtId="0" fontId="2" fillId="4" borderId="65" xfId="0" applyFont="1" applyFill="1" applyBorder="1" applyAlignment="1">
      <alignment horizontal="justify" vertical="center" wrapText="1"/>
    </xf>
    <xf numFmtId="49" fontId="16" fillId="5" borderId="62" xfId="0" applyNumberFormat="1" applyFont="1" applyFill="1" applyBorder="1" applyAlignment="1">
      <alignment horizontal="center" vertical="center" wrapText="1"/>
    </xf>
    <xf numFmtId="49" fontId="16" fillId="5" borderId="63" xfId="0" applyNumberFormat="1" applyFont="1" applyFill="1" applyBorder="1" applyAlignment="1">
      <alignment horizontal="center" vertical="center" wrapText="1"/>
    </xf>
    <xf numFmtId="0" fontId="2" fillId="4" borderId="60" xfId="0" applyFont="1" applyFill="1" applyBorder="1" applyAlignment="1">
      <alignment horizontal="justify" vertical="center" wrapText="1"/>
    </xf>
    <xf numFmtId="0" fontId="2" fillId="4" borderId="61" xfId="0" applyFont="1" applyFill="1" applyBorder="1" applyAlignment="1">
      <alignment horizontal="justify" vertical="center" wrapText="1"/>
    </xf>
    <xf numFmtId="0" fontId="2" fillId="5" borderId="56" xfId="0" applyFont="1" applyFill="1" applyBorder="1" applyAlignment="1">
      <alignment horizontal="justify" vertical="center" wrapText="1"/>
    </xf>
    <xf numFmtId="0" fontId="2" fillId="5" borderId="57" xfId="0" applyFont="1" applyFill="1" applyBorder="1" applyAlignment="1">
      <alignment horizontal="justify" vertical="center" wrapText="1"/>
    </xf>
    <xf numFmtId="49" fontId="2" fillId="4" borderId="54" xfId="0" applyNumberFormat="1" applyFont="1" applyFill="1" applyBorder="1" applyAlignment="1">
      <alignment horizontal="center" vertical="center" wrapText="1"/>
    </xf>
    <xf numFmtId="49" fontId="2" fillId="4" borderId="55" xfId="0" applyNumberFormat="1" applyFont="1" applyFill="1" applyBorder="1" applyAlignment="1">
      <alignment horizontal="center" vertical="center" wrapText="1"/>
    </xf>
    <xf numFmtId="49" fontId="2" fillId="4" borderId="52" xfId="0" applyNumberFormat="1" applyFont="1" applyFill="1" applyBorder="1" applyAlignment="1">
      <alignment horizontal="center" vertical="center" wrapText="1"/>
    </xf>
    <xf numFmtId="49" fontId="2" fillId="4" borderId="53" xfId="0" applyNumberFormat="1" applyFont="1" applyFill="1" applyBorder="1" applyAlignment="1">
      <alignment horizontal="center" vertical="center" wrapText="1"/>
    </xf>
    <xf numFmtId="49" fontId="2" fillId="4" borderId="51" xfId="0" applyNumberFormat="1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49" fontId="2" fillId="4" borderId="49" xfId="0" applyNumberFormat="1" applyFont="1" applyFill="1" applyBorder="1" applyAlignment="1">
      <alignment horizontal="center" vertical="center" wrapText="1"/>
    </xf>
    <xf numFmtId="49" fontId="2" fillId="4" borderId="50" xfId="0" applyNumberFormat="1" applyFont="1" applyFill="1" applyBorder="1" applyAlignment="1">
      <alignment horizontal="center" vertical="center" wrapText="1"/>
    </xf>
    <xf numFmtId="0" fontId="2" fillId="3" borderId="58" xfId="0" applyFont="1" applyFill="1" applyBorder="1" applyAlignment="1">
      <alignment horizontal="center" vertical="center" wrapText="1"/>
    </xf>
    <xf numFmtId="0" fontId="2" fillId="3" borderId="59" xfId="0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justify" vertical="center" wrapText="1"/>
    </xf>
    <xf numFmtId="0" fontId="2" fillId="4" borderId="53" xfId="0" applyFont="1" applyFill="1" applyBorder="1" applyAlignment="1">
      <alignment horizontal="justify" vertical="center" wrapText="1"/>
    </xf>
  </cellXfs>
  <cellStyles count="3">
    <cellStyle name="Normal" xfId="0" builtinId="0"/>
    <cellStyle name="Normal 2 2" xfId="2"/>
    <cellStyle name="Vírgul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466725</xdr:colOff>
          <xdr:row>0</xdr:row>
          <xdr:rowOff>0</xdr:rowOff>
        </xdr:from>
        <xdr:to>
          <xdr:col>15</xdr:col>
          <xdr:colOff>219075</xdr:colOff>
          <xdr:row>2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AH135"/>
  <sheetViews>
    <sheetView showGridLines="0" tabSelected="1" zoomScaleNormal="100" workbookViewId="0">
      <selection activeCell="P10" sqref="P10"/>
    </sheetView>
  </sheetViews>
  <sheetFormatPr defaultRowHeight="21" x14ac:dyDescent="0.35"/>
  <cols>
    <col min="1" max="1" width="3.28515625" style="107" customWidth="1"/>
    <col min="2" max="2" width="27.28515625" style="108" customWidth="1"/>
    <col min="3" max="3" width="11.140625" style="109" customWidth="1"/>
    <col min="4" max="4" width="9" style="109" customWidth="1"/>
    <col min="5" max="5" width="10.42578125" style="109" customWidth="1"/>
    <col min="6" max="6" width="11" style="109" customWidth="1"/>
    <col min="7" max="7" width="12.42578125" style="109" customWidth="1"/>
    <col min="8" max="10" width="10.28515625" style="109" customWidth="1"/>
    <col min="11" max="11" width="10.140625" style="109" customWidth="1"/>
    <col min="12" max="14" width="11.28515625" style="109" customWidth="1"/>
    <col min="15" max="19" width="10.28515625" style="109" customWidth="1"/>
    <col min="20" max="21" width="10.28515625" style="111" customWidth="1"/>
    <col min="22" max="22" width="12.42578125" style="111" customWidth="1"/>
    <col min="23" max="25" width="10.28515625" style="111" customWidth="1"/>
    <col min="26" max="28" width="11.28515625" style="111" customWidth="1"/>
    <col min="29" max="29" width="10.28515625" style="111" customWidth="1"/>
    <col min="30" max="30" width="11.28515625" style="111" customWidth="1"/>
    <col min="31" max="31" width="12.42578125" style="112" customWidth="1"/>
    <col min="32" max="32" width="2.85546875" style="18" customWidth="1"/>
    <col min="33" max="34" width="17" customWidth="1"/>
  </cols>
  <sheetData>
    <row r="1" spans="1:34" s="5" customFormat="1" ht="22.5" customHeight="1" x14ac:dyDescent="0.3">
      <c r="A1" s="1"/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7"/>
      <c r="AF1" s="8"/>
    </row>
    <row r="2" spans="1:34" s="5" customFormat="1" ht="18" customHeight="1" x14ac:dyDescent="0.3">
      <c r="A2" s="1"/>
      <c r="B2" s="2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7"/>
      <c r="AF2" s="8"/>
    </row>
    <row r="3" spans="1:34" s="10" customFormat="1" ht="18" customHeight="1" x14ac:dyDescent="0.25">
      <c r="A3" s="130" t="s">
        <v>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9"/>
    </row>
    <row r="4" spans="1:34" s="12" customFormat="1" ht="15" customHeight="1" x14ac:dyDescent="0.25">
      <c r="A4" s="130" t="s">
        <v>125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1"/>
    </row>
    <row r="5" spans="1:34" s="15" customFormat="1" ht="19.5" customHeight="1" x14ac:dyDescent="0.25">
      <c r="A5" s="130" t="s">
        <v>1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"/>
      <c r="AG5" s="14"/>
      <c r="AH5" s="14"/>
    </row>
    <row r="6" spans="1:34" ht="3" customHeight="1" x14ac:dyDescent="0.35">
      <c r="A6" s="16"/>
      <c r="B6" s="17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G6" s="14"/>
      <c r="AH6" s="14"/>
    </row>
    <row r="7" spans="1:34" ht="13.5" customHeight="1" thickBot="1" x14ac:dyDescent="0.4">
      <c r="A7" s="16"/>
      <c r="B7" s="17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9" t="s">
        <v>2</v>
      </c>
      <c r="AG7" s="14"/>
      <c r="AH7" s="14"/>
    </row>
    <row r="8" spans="1:34" ht="25.5" customHeight="1" thickTop="1" x14ac:dyDescent="0.35">
      <c r="A8" s="131" t="s">
        <v>3</v>
      </c>
      <c r="B8" s="134" t="s">
        <v>4</v>
      </c>
      <c r="C8" s="137" t="s">
        <v>5</v>
      </c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9"/>
      <c r="AG8" s="14"/>
      <c r="AH8" s="14"/>
    </row>
    <row r="9" spans="1:34" s="21" customFormat="1" ht="25.5" customHeight="1" x14ac:dyDescent="0.35">
      <c r="A9" s="132"/>
      <c r="B9" s="135"/>
      <c r="C9" s="140" t="s">
        <v>6</v>
      </c>
      <c r="D9" s="141"/>
      <c r="E9" s="141"/>
      <c r="F9" s="141"/>
      <c r="G9" s="142"/>
      <c r="H9" s="140" t="s">
        <v>7</v>
      </c>
      <c r="I9" s="141"/>
      <c r="J9" s="141"/>
      <c r="K9" s="141"/>
      <c r="L9" s="141"/>
      <c r="M9" s="141"/>
      <c r="N9" s="142"/>
      <c r="O9" s="140" t="s">
        <v>8</v>
      </c>
      <c r="P9" s="141"/>
      <c r="Q9" s="141"/>
      <c r="R9" s="141"/>
      <c r="S9" s="142"/>
      <c r="T9" s="140" t="s">
        <v>9</v>
      </c>
      <c r="U9" s="142"/>
      <c r="V9" s="145" t="s">
        <v>10</v>
      </c>
      <c r="W9" s="146"/>
      <c r="X9" s="146"/>
      <c r="Y9" s="146"/>
      <c r="Z9" s="146"/>
      <c r="AA9" s="146"/>
      <c r="AB9" s="146"/>
      <c r="AC9" s="146"/>
      <c r="AD9" s="146"/>
      <c r="AE9" s="147"/>
      <c r="AF9" s="20"/>
      <c r="AG9" s="14"/>
      <c r="AH9" s="14"/>
    </row>
    <row r="10" spans="1:34" s="21" customFormat="1" ht="25.5" customHeight="1" thickBot="1" x14ac:dyDescent="0.4">
      <c r="A10" s="133"/>
      <c r="B10" s="136"/>
      <c r="C10" s="22" t="s">
        <v>11</v>
      </c>
      <c r="D10" s="22" t="s">
        <v>12</v>
      </c>
      <c r="E10" s="22" t="s">
        <v>13</v>
      </c>
      <c r="F10" s="22" t="s">
        <v>14</v>
      </c>
      <c r="G10" s="22" t="s">
        <v>10</v>
      </c>
      <c r="H10" s="22" t="s">
        <v>11</v>
      </c>
      <c r="I10" s="22" t="s">
        <v>17</v>
      </c>
      <c r="J10" s="22" t="s">
        <v>15</v>
      </c>
      <c r="K10" s="22" t="s">
        <v>12</v>
      </c>
      <c r="L10" s="22" t="s">
        <v>16</v>
      </c>
      <c r="M10" s="22" t="s">
        <v>67</v>
      </c>
      <c r="N10" s="22" t="s">
        <v>10</v>
      </c>
      <c r="O10" s="22" t="s">
        <v>17</v>
      </c>
      <c r="P10" s="22" t="s">
        <v>16</v>
      </c>
      <c r="Q10" s="22" t="s">
        <v>68</v>
      </c>
      <c r="R10" s="22" t="s">
        <v>67</v>
      </c>
      <c r="S10" s="22" t="s">
        <v>10</v>
      </c>
      <c r="T10" s="22" t="s">
        <v>17</v>
      </c>
      <c r="U10" s="22" t="s">
        <v>10</v>
      </c>
      <c r="V10" s="23" t="s">
        <v>11</v>
      </c>
      <c r="W10" s="22" t="s">
        <v>17</v>
      </c>
      <c r="X10" s="23" t="s">
        <v>15</v>
      </c>
      <c r="Y10" s="23" t="s">
        <v>12</v>
      </c>
      <c r="Z10" s="23" t="s">
        <v>16</v>
      </c>
      <c r="AA10" s="23" t="s">
        <v>68</v>
      </c>
      <c r="AB10" s="23" t="s">
        <v>67</v>
      </c>
      <c r="AC10" s="23" t="s">
        <v>13</v>
      </c>
      <c r="AD10" s="23" t="s">
        <v>14</v>
      </c>
      <c r="AE10" s="24" t="s">
        <v>10</v>
      </c>
      <c r="AF10" s="20"/>
      <c r="AG10" s="25"/>
      <c r="AH10" s="25"/>
    </row>
    <row r="11" spans="1:34" s="32" customFormat="1" ht="6.75" customHeight="1" thickTop="1" thickBot="1" x14ac:dyDescent="0.4">
      <c r="A11" s="26"/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9"/>
      <c r="AF11" s="30"/>
      <c r="AG11" s="31"/>
      <c r="AH11" s="31"/>
    </row>
    <row r="12" spans="1:34" s="34" customFormat="1" ht="36" customHeight="1" thickTop="1" thickBot="1" x14ac:dyDescent="0.3">
      <c r="A12" s="148" t="s">
        <v>21</v>
      </c>
      <c r="B12" s="149"/>
      <c r="C12" s="124">
        <f>C13+C26+C35</f>
        <v>994209097</v>
      </c>
      <c r="D12" s="124">
        <f t="shared" ref="D12:AE12" si="0">D13+D26+D35</f>
        <v>4186400</v>
      </c>
      <c r="E12" s="124">
        <f t="shared" si="0"/>
        <v>0</v>
      </c>
      <c r="F12" s="124">
        <f t="shared" si="0"/>
        <v>0</v>
      </c>
      <c r="G12" s="124">
        <f t="shared" si="0"/>
        <v>998395497</v>
      </c>
      <c r="H12" s="124">
        <f t="shared" si="0"/>
        <v>72882173</v>
      </c>
      <c r="I12" s="124">
        <f t="shared" si="0"/>
        <v>0</v>
      </c>
      <c r="J12" s="124">
        <f t="shared" si="0"/>
        <v>0</v>
      </c>
      <c r="K12" s="124">
        <f t="shared" si="0"/>
        <v>0</v>
      </c>
      <c r="L12" s="124">
        <f t="shared" si="0"/>
        <v>0</v>
      </c>
      <c r="M12" s="124">
        <f t="shared" si="0"/>
        <v>5588558</v>
      </c>
      <c r="N12" s="124">
        <f t="shared" si="0"/>
        <v>78470731</v>
      </c>
      <c r="O12" s="124">
        <f t="shared" si="0"/>
        <v>0</v>
      </c>
      <c r="P12" s="124">
        <f t="shared" si="0"/>
        <v>0</v>
      </c>
      <c r="Q12" s="124">
        <f t="shared" si="0"/>
        <v>0</v>
      </c>
      <c r="R12" s="124">
        <f t="shared" si="0"/>
        <v>552715</v>
      </c>
      <c r="S12" s="124">
        <f t="shared" si="0"/>
        <v>552715</v>
      </c>
      <c r="T12" s="124">
        <f t="shared" si="0"/>
        <v>0</v>
      </c>
      <c r="U12" s="124">
        <f t="shared" si="0"/>
        <v>0</v>
      </c>
      <c r="V12" s="124">
        <f t="shared" si="0"/>
        <v>1067091270</v>
      </c>
      <c r="W12" s="124">
        <f t="shared" si="0"/>
        <v>0</v>
      </c>
      <c r="X12" s="124">
        <f t="shared" si="0"/>
        <v>0</v>
      </c>
      <c r="Y12" s="124">
        <f t="shared" si="0"/>
        <v>4186400</v>
      </c>
      <c r="Z12" s="124">
        <f t="shared" si="0"/>
        <v>0</v>
      </c>
      <c r="AA12" s="124">
        <f t="shared" si="0"/>
        <v>0</v>
      </c>
      <c r="AB12" s="124">
        <f t="shared" si="0"/>
        <v>6141273</v>
      </c>
      <c r="AC12" s="124">
        <f t="shared" si="0"/>
        <v>0</v>
      </c>
      <c r="AD12" s="124">
        <f t="shared" si="0"/>
        <v>0</v>
      </c>
      <c r="AE12" s="125">
        <f t="shared" si="0"/>
        <v>1077418943</v>
      </c>
      <c r="AF12" s="33"/>
      <c r="AH12" s="35"/>
    </row>
    <row r="13" spans="1:34" s="34" customFormat="1" ht="36" customHeight="1" thickBot="1" x14ac:dyDescent="0.3">
      <c r="A13" s="150" t="s">
        <v>18</v>
      </c>
      <c r="B13" s="151"/>
      <c r="C13" s="36">
        <f>C14+C18</f>
        <v>720004291</v>
      </c>
      <c r="D13" s="36">
        <f t="shared" ref="D13:AE13" si="1">D14+D18</f>
        <v>1521782</v>
      </c>
      <c r="E13" s="36">
        <f t="shared" si="1"/>
        <v>0</v>
      </c>
      <c r="F13" s="36">
        <f t="shared" si="1"/>
        <v>0</v>
      </c>
      <c r="G13" s="36">
        <f t="shared" si="1"/>
        <v>721526073</v>
      </c>
      <c r="H13" s="36">
        <f t="shared" si="1"/>
        <v>45674479</v>
      </c>
      <c r="I13" s="36">
        <f t="shared" si="1"/>
        <v>0</v>
      </c>
      <c r="J13" s="36">
        <f t="shared" si="1"/>
        <v>0</v>
      </c>
      <c r="K13" s="36">
        <f t="shared" si="1"/>
        <v>0</v>
      </c>
      <c r="L13" s="36">
        <f t="shared" si="1"/>
        <v>0</v>
      </c>
      <c r="M13" s="36">
        <f t="shared" si="1"/>
        <v>0</v>
      </c>
      <c r="N13" s="36">
        <f t="shared" si="1"/>
        <v>45674479</v>
      </c>
      <c r="O13" s="36">
        <f t="shared" si="1"/>
        <v>0</v>
      </c>
      <c r="P13" s="36">
        <f t="shared" si="1"/>
        <v>0</v>
      </c>
      <c r="Q13" s="36">
        <f t="shared" si="1"/>
        <v>0</v>
      </c>
      <c r="R13" s="36">
        <f t="shared" si="1"/>
        <v>0</v>
      </c>
      <c r="S13" s="36">
        <f t="shared" si="1"/>
        <v>0</v>
      </c>
      <c r="T13" s="36">
        <f t="shared" si="1"/>
        <v>0</v>
      </c>
      <c r="U13" s="36">
        <f t="shared" si="1"/>
        <v>0</v>
      </c>
      <c r="V13" s="36">
        <f t="shared" si="1"/>
        <v>765678770</v>
      </c>
      <c r="W13" s="36">
        <f t="shared" si="1"/>
        <v>0</v>
      </c>
      <c r="X13" s="36">
        <f t="shared" si="1"/>
        <v>0</v>
      </c>
      <c r="Y13" s="36">
        <f t="shared" si="1"/>
        <v>1521782</v>
      </c>
      <c r="Z13" s="36">
        <f t="shared" si="1"/>
        <v>0</v>
      </c>
      <c r="AA13" s="36">
        <f t="shared" si="1"/>
        <v>0</v>
      </c>
      <c r="AB13" s="36">
        <f t="shared" si="1"/>
        <v>0</v>
      </c>
      <c r="AC13" s="36">
        <f t="shared" si="1"/>
        <v>0</v>
      </c>
      <c r="AD13" s="36">
        <f t="shared" si="1"/>
        <v>0</v>
      </c>
      <c r="AE13" s="37">
        <f t="shared" si="1"/>
        <v>767200552</v>
      </c>
      <c r="AF13" s="33"/>
      <c r="AH13" s="35"/>
    </row>
    <row r="14" spans="1:34" s="34" customFormat="1" ht="33" customHeight="1" x14ac:dyDescent="0.25">
      <c r="A14" s="143" t="s">
        <v>22</v>
      </c>
      <c r="B14" s="144"/>
      <c r="C14" s="38">
        <f>SUM(C15:C17)</f>
        <v>12082053</v>
      </c>
      <c r="D14" s="38">
        <f t="shared" ref="D14:AE14" si="2">SUM(D15:D17)</f>
        <v>0</v>
      </c>
      <c r="E14" s="38">
        <f t="shared" si="2"/>
        <v>0</v>
      </c>
      <c r="F14" s="38">
        <f t="shared" si="2"/>
        <v>0</v>
      </c>
      <c r="G14" s="38">
        <f t="shared" si="2"/>
        <v>12082053</v>
      </c>
      <c r="H14" s="38">
        <f t="shared" si="2"/>
        <v>663468</v>
      </c>
      <c r="I14" s="38">
        <f t="shared" si="2"/>
        <v>0</v>
      </c>
      <c r="J14" s="38">
        <f t="shared" si="2"/>
        <v>0</v>
      </c>
      <c r="K14" s="38">
        <f t="shared" si="2"/>
        <v>0</v>
      </c>
      <c r="L14" s="38">
        <f t="shared" si="2"/>
        <v>0</v>
      </c>
      <c r="M14" s="38">
        <f t="shared" si="2"/>
        <v>0</v>
      </c>
      <c r="N14" s="38">
        <f t="shared" si="2"/>
        <v>663468</v>
      </c>
      <c r="O14" s="38">
        <f t="shared" si="2"/>
        <v>0</v>
      </c>
      <c r="P14" s="38">
        <f t="shared" si="2"/>
        <v>0</v>
      </c>
      <c r="Q14" s="38">
        <f t="shared" si="2"/>
        <v>0</v>
      </c>
      <c r="R14" s="38">
        <f t="shared" si="2"/>
        <v>0</v>
      </c>
      <c r="S14" s="38">
        <f t="shared" si="2"/>
        <v>0</v>
      </c>
      <c r="T14" s="38">
        <f t="shared" si="2"/>
        <v>0</v>
      </c>
      <c r="U14" s="38">
        <f t="shared" si="2"/>
        <v>0</v>
      </c>
      <c r="V14" s="38">
        <f t="shared" si="2"/>
        <v>12745521</v>
      </c>
      <c r="W14" s="38">
        <f t="shared" si="2"/>
        <v>0</v>
      </c>
      <c r="X14" s="38">
        <f t="shared" si="2"/>
        <v>0</v>
      </c>
      <c r="Y14" s="38">
        <f t="shared" si="2"/>
        <v>0</v>
      </c>
      <c r="Z14" s="38">
        <f t="shared" si="2"/>
        <v>0</v>
      </c>
      <c r="AA14" s="38">
        <f t="shared" si="2"/>
        <v>0</v>
      </c>
      <c r="AB14" s="38">
        <f t="shared" si="2"/>
        <v>0</v>
      </c>
      <c r="AC14" s="38">
        <f t="shared" si="2"/>
        <v>0</v>
      </c>
      <c r="AD14" s="38">
        <f t="shared" si="2"/>
        <v>0</v>
      </c>
      <c r="AE14" s="39">
        <f t="shared" si="2"/>
        <v>12745521</v>
      </c>
      <c r="AF14" s="33"/>
      <c r="AH14" s="35"/>
    </row>
    <row r="15" spans="1:34" s="47" customFormat="1" ht="45" customHeight="1" x14ac:dyDescent="0.35">
      <c r="A15" s="40" t="s">
        <v>23</v>
      </c>
      <c r="B15" s="41" t="s">
        <v>70</v>
      </c>
      <c r="C15" s="42">
        <v>2648875</v>
      </c>
      <c r="D15" s="42">
        <v>0</v>
      </c>
      <c r="E15" s="42">
        <v>0</v>
      </c>
      <c r="F15" s="42">
        <v>0</v>
      </c>
      <c r="G15" s="43">
        <f>SUM(C15:F15)</f>
        <v>2648875</v>
      </c>
      <c r="H15" s="42">
        <v>429562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4">
        <f>SUM(H15:M15)</f>
        <v>429562</v>
      </c>
      <c r="O15" s="42">
        <v>0</v>
      </c>
      <c r="P15" s="42">
        <v>0</v>
      </c>
      <c r="Q15" s="42">
        <v>0</v>
      </c>
      <c r="R15" s="42">
        <v>0</v>
      </c>
      <c r="S15" s="44">
        <f>SUM(O15:R15)</f>
        <v>0</v>
      </c>
      <c r="T15" s="42">
        <v>0</v>
      </c>
      <c r="U15" s="44">
        <f>T15</f>
        <v>0</v>
      </c>
      <c r="V15" s="44">
        <f>C15+H15</f>
        <v>3078437</v>
      </c>
      <c r="W15" s="44">
        <f>I15+O15+T15</f>
        <v>0</v>
      </c>
      <c r="X15" s="44">
        <f>J15</f>
        <v>0</v>
      </c>
      <c r="Y15" s="44">
        <f>D15+K15</f>
        <v>0</v>
      </c>
      <c r="Z15" s="44">
        <f>L15+P15</f>
        <v>0</v>
      </c>
      <c r="AA15" s="44">
        <f>Q15</f>
        <v>0</v>
      </c>
      <c r="AB15" s="44">
        <f>M15+R15</f>
        <v>0</v>
      </c>
      <c r="AC15" s="44">
        <f t="shared" ref="AC15:AD17" si="3">E15</f>
        <v>0</v>
      </c>
      <c r="AD15" s="44">
        <f t="shared" si="3"/>
        <v>0</v>
      </c>
      <c r="AE15" s="45">
        <f>SUM(V15:AD15)</f>
        <v>3078437</v>
      </c>
      <c r="AF15" s="46"/>
    </row>
    <row r="16" spans="1:34" s="47" customFormat="1" ht="45" customHeight="1" x14ac:dyDescent="0.35">
      <c r="A16" s="40" t="s">
        <v>25</v>
      </c>
      <c r="B16" s="41" t="s">
        <v>71</v>
      </c>
      <c r="C16" s="42">
        <v>6833178</v>
      </c>
      <c r="D16" s="42">
        <v>0</v>
      </c>
      <c r="E16" s="42">
        <v>0</v>
      </c>
      <c r="F16" s="42">
        <v>0</v>
      </c>
      <c r="G16" s="43">
        <f t="shared" ref="G16:G17" si="4">SUM(C16:F16)</f>
        <v>6833178</v>
      </c>
      <c r="H16" s="42">
        <v>233906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4">
        <f>SUM(H16:M16)</f>
        <v>233906</v>
      </c>
      <c r="O16" s="42">
        <v>0</v>
      </c>
      <c r="P16" s="42">
        <v>0</v>
      </c>
      <c r="Q16" s="42">
        <v>0</v>
      </c>
      <c r="R16" s="42">
        <v>0</v>
      </c>
      <c r="S16" s="44">
        <f>SUM(O16:R16)</f>
        <v>0</v>
      </c>
      <c r="T16" s="42">
        <v>0</v>
      </c>
      <c r="U16" s="44">
        <f t="shared" ref="U16:U17" si="5">T16</f>
        <v>0</v>
      </c>
      <c r="V16" s="44">
        <f>C16+H16</f>
        <v>7067084</v>
      </c>
      <c r="W16" s="44">
        <f>I16+O16+T16</f>
        <v>0</v>
      </c>
      <c r="X16" s="44">
        <f>J16</f>
        <v>0</v>
      </c>
      <c r="Y16" s="44">
        <f t="shared" ref="Y16:Y17" si="6">D16+K16</f>
        <v>0</v>
      </c>
      <c r="Z16" s="44">
        <f>L16+P16</f>
        <v>0</v>
      </c>
      <c r="AA16" s="44">
        <f t="shared" ref="AA16:AA17" si="7">Q16</f>
        <v>0</v>
      </c>
      <c r="AB16" s="44">
        <f>M16+R16</f>
        <v>0</v>
      </c>
      <c r="AC16" s="44">
        <f t="shared" si="3"/>
        <v>0</v>
      </c>
      <c r="AD16" s="44">
        <f t="shared" si="3"/>
        <v>0</v>
      </c>
      <c r="AE16" s="45">
        <f t="shared" ref="AE16:AE17" si="8">SUM(V16:AD16)</f>
        <v>7067084</v>
      </c>
      <c r="AF16" s="46"/>
    </row>
    <row r="17" spans="1:34" s="47" customFormat="1" ht="57" customHeight="1" x14ac:dyDescent="0.35">
      <c r="A17" s="40" t="s">
        <v>26</v>
      </c>
      <c r="B17" s="41" t="s">
        <v>75</v>
      </c>
      <c r="C17" s="42">
        <v>2600000</v>
      </c>
      <c r="D17" s="42">
        <v>0</v>
      </c>
      <c r="E17" s="42">
        <v>0</v>
      </c>
      <c r="F17" s="42">
        <v>0</v>
      </c>
      <c r="G17" s="43">
        <f t="shared" si="4"/>
        <v>2600000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4">
        <f>SUM(H17:M17)</f>
        <v>0</v>
      </c>
      <c r="O17" s="42">
        <v>0</v>
      </c>
      <c r="P17" s="42">
        <v>0</v>
      </c>
      <c r="Q17" s="42">
        <v>0</v>
      </c>
      <c r="R17" s="42">
        <v>0</v>
      </c>
      <c r="S17" s="44">
        <f>SUM(O17:R17)</f>
        <v>0</v>
      </c>
      <c r="T17" s="42">
        <v>0</v>
      </c>
      <c r="U17" s="44">
        <f t="shared" si="5"/>
        <v>0</v>
      </c>
      <c r="V17" s="44">
        <f>C17+H17</f>
        <v>2600000</v>
      </c>
      <c r="W17" s="44">
        <f>I17+O17+T17</f>
        <v>0</v>
      </c>
      <c r="X17" s="44">
        <f>J17</f>
        <v>0</v>
      </c>
      <c r="Y17" s="44">
        <f t="shared" si="6"/>
        <v>0</v>
      </c>
      <c r="Z17" s="44">
        <f>L17+P17</f>
        <v>0</v>
      </c>
      <c r="AA17" s="44">
        <f t="shared" si="7"/>
        <v>0</v>
      </c>
      <c r="AB17" s="44">
        <f>M17+R17</f>
        <v>0</v>
      </c>
      <c r="AC17" s="44">
        <f t="shared" si="3"/>
        <v>0</v>
      </c>
      <c r="AD17" s="44">
        <f t="shared" si="3"/>
        <v>0</v>
      </c>
      <c r="AE17" s="45">
        <f t="shared" si="8"/>
        <v>2600000</v>
      </c>
      <c r="AF17" s="46"/>
    </row>
    <row r="18" spans="1:34" s="48" customFormat="1" ht="33" customHeight="1" x14ac:dyDescent="0.25">
      <c r="A18" s="152" t="s">
        <v>24</v>
      </c>
      <c r="B18" s="153"/>
      <c r="C18" s="50">
        <f>SUM(C19:C25)</f>
        <v>707922238</v>
      </c>
      <c r="D18" s="50">
        <f t="shared" ref="D18:AE18" si="9">SUM(D19:D25)</f>
        <v>1521782</v>
      </c>
      <c r="E18" s="50">
        <f t="shared" si="9"/>
        <v>0</v>
      </c>
      <c r="F18" s="50">
        <f t="shared" si="9"/>
        <v>0</v>
      </c>
      <c r="G18" s="50">
        <f t="shared" si="9"/>
        <v>709444020</v>
      </c>
      <c r="H18" s="50">
        <f t="shared" si="9"/>
        <v>45011011</v>
      </c>
      <c r="I18" s="50">
        <f t="shared" si="9"/>
        <v>0</v>
      </c>
      <c r="J18" s="50">
        <f t="shared" si="9"/>
        <v>0</v>
      </c>
      <c r="K18" s="50">
        <f t="shared" si="9"/>
        <v>0</v>
      </c>
      <c r="L18" s="50">
        <f t="shared" si="9"/>
        <v>0</v>
      </c>
      <c r="M18" s="50">
        <f t="shared" si="9"/>
        <v>0</v>
      </c>
      <c r="N18" s="50">
        <f t="shared" si="9"/>
        <v>45011011</v>
      </c>
      <c r="O18" s="50">
        <f t="shared" si="9"/>
        <v>0</v>
      </c>
      <c r="P18" s="50">
        <f t="shared" si="9"/>
        <v>0</v>
      </c>
      <c r="Q18" s="50">
        <f t="shared" si="9"/>
        <v>0</v>
      </c>
      <c r="R18" s="50">
        <f t="shared" si="9"/>
        <v>0</v>
      </c>
      <c r="S18" s="50">
        <f t="shared" si="9"/>
        <v>0</v>
      </c>
      <c r="T18" s="50">
        <f t="shared" si="9"/>
        <v>0</v>
      </c>
      <c r="U18" s="50">
        <f t="shared" si="9"/>
        <v>0</v>
      </c>
      <c r="V18" s="50">
        <f t="shared" si="9"/>
        <v>752933249</v>
      </c>
      <c r="W18" s="50">
        <f t="shared" si="9"/>
        <v>0</v>
      </c>
      <c r="X18" s="50">
        <f t="shared" si="9"/>
        <v>0</v>
      </c>
      <c r="Y18" s="50">
        <f t="shared" si="9"/>
        <v>1521782</v>
      </c>
      <c r="Z18" s="50">
        <f t="shared" si="9"/>
        <v>0</v>
      </c>
      <c r="AA18" s="50">
        <f t="shared" si="9"/>
        <v>0</v>
      </c>
      <c r="AB18" s="50">
        <f t="shared" si="9"/>
        <v>0</v>
      </c>
      <c r="AC18" s="50">
        <f t="shared" si="9"/>
        <v>0</v>
      </c>
      <c r="AD18" s="50">
        <f t="shared" si="9"/>
        <v>0</v>
      </c>
      <c r="AE18" s="51">
        <f t="shared" si="9"/>
        <v>754455031</v>
      </c>
    </row>
    <row r="19" spans="1:34" s="49" customFormat="1" ht="57" customHeight="1" x14ac:dyDescent="0.35">
      <c r="A19" s="40" t="s">
        <v>23</v>
      </c>
      <c r="B19" s="52" t="s">
        <v>77</v>
      </c>
      <c r="C19" s="42">
        <v>514192235</v>
      </c>
      <c r="D19" s="42">
        <v>1114560</v>
      </c>
      <c r="E19" s="42">
        <v>0</v>
      </c>
      <c r="F19" s="42">
        <v>0</v>
      </c>
      <c r="G19" s="44">
        <f t="shared" ref="G19:G25" si="10">SUM(C19:F19)</f>
        <v>515306795</v>
      </c>
      <c r="H19" s="42">
        <v>513870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4">
        <f t="shared" ref="N19:N25" si="11">SUM(H19:M19)</f>
        <v>513870</v>
      </c>
      <c r="O19" s="42">
        <v>0</v>
      </c>
      <c r="P19" s="53">
        <v>0</v>
      </c>
      <c r="Q19" s="42">
        <v>0</v>
      </c>
      <c r="R19" s="42">
        <v>0</v>
      </c>
      <c r="S19" s="44">
        <f t="shared" ref="S19:S25" si="12">SUM(O19:R19)</f>
        <v>0</v>
      </c>
      <c r="T19" s="42">
        <v>0</v>
      </c>
      <c r="U19" s="44">
        <f t="shared" ref="U19:U25" si="13">T19</f>
        <v>0</v>
      </c>
      <c r="V19" s="44">
        <f t="shared" ref="V19:V25" si="14">C19+H19</f>
        <v>514706105</v>
      </c>
      <c r="W19" s="44">
        <f t="shared" ref="W19:W25" si="15">I19+O19+T19</f>
        <v>0</v>
      </c>
      <c r="X19" s="44">
        <f t="shared" ref="X19:X25" si="16">J19</f>
        <v>0</v>
      </c>
      <c r="Y19" s="44">
        <f t="shared" ref="Y19:Y25" si="17">D19+K19</f>
        <v>1114560</v>
      </c>
      <c r="Z19" s="44">
        <f t="shared" ref="Z19:Z25" si="18">L19+P19</f>
        <v>0</v>
      </c>
      <c r="AA19" s="44">
        <f t="shared" ref="AA19:AA25" si="19">Q19</f>
        <v>0</v>
      </c>
      <c r="AB19" s="44">
        <f t="shared" ref="AB19:AB25" si="20">M19+R19</f>
        <v>0</v>
      </c>
      <c r="AC19" s="44">
        <f t="shared" ref="AC19:AD25" si="21">E19</f>
        <v>0</v>
      </c>
      <c r="AD19" s="44">
        <f t="shared" si="21"/>
        <v>0</v>
      </c>
      <c r="AE19" s="45">
        <f t="shared" ref="AE19:AE25" si="22">SUM(V19:AD19)</f>
        <v>515820665</v>
      </c>
      <c r="AF19" s="46"/>
    </row>
    <row r="20" spans="1:34" s="49" customFormat="1" ht="45" customHeight="1" x14ac:dyDescent="0.35">
      <c r="A20" s="40" t="s">
        <v>25</v>
      </c>
      <c r="B20" s="54" t="s">
        <v>79</v>
      </c>
      <c r="C20" s="53">
        <v>190516866</v>
      </c>
      <c r="D20" s="53">
        <v>407222</v>
      </c>
      <c r="E20" s="53">
        <v>0</v>
      </c>
      <c r="F20" s="53">
        <v>0</v>
      </c>
      <c r="G20" s="43">
        <f t="shared" si="10"/>
        <v>190924088</v>
      </c>
      <c r="H20" s="53">
        <v>30000</v>
      </c>
      <c r="I20" s="53">
        <v>0</v>
      </c>
      <c r="J20" s="53">
        <v>0</v>
      </c>
      <c r="K20" s="42">
        <v>0</v>
      </c>
      <c r="L20" s="42">
        <v>0</v>
      </c>
      <c r="M20" s="42">
        <v>0</v>
      </c>
      <c r="N20" s="44">
        <f t="shared" si="11"/>
        <v>30000</v>
      </c>
      <c r="O20" s="42">
        <v>0</v>
      </c>
      <c r="P20" s="53">
        <v>0</v>
      </c>
      <c r="Q20" s="42">
        <v>0</v>
      </c>
      <c r="R20" s="42">
        <v>0</v>
      </c>
      <c r="S20" s="44">
        <f t="shared" si="12"/>
        <v>0</v>
      </c>
      <c r="T20" s="53">
        <v>0</v>
      </c>
      <c r="U20" s="44">
        <f t="shared" si="13"/>
        <v>0</v>
      </c>
      <c r="V20" s="44">
        <f t="shared" si="14"/>
        <v>190546866</v>
      </c>
      <c r="W20" s="44">
        <f t="shared" si="15"/>
        <v>0</v>
      </c>
      <c r="X20" s="44">
        <f t="shared" si="16"/>
        <v>0</v>
      </c>
      <c r="Y20" s="44">
        <f t="shared" si="17"/>
        <v>407222</v>
      </c>
      <c r="Z20" s="44">
        <f t="shared" si="18"/>
        <v>0</v>
      </c>
      <c r="AA20" s="44">
        <f t="shared" si="19"/>
        <v>0</v>
      </c>
      <c r="AB20" s="44">
        <f t="shared" si="20"/>
        <v>0</v>
      </c>
      <c r="AC20" s="44">
        <f t="shared" si="21"/>
        <v>0</v>
      </c>
      <c r="AD20" s="44">
        <f t="shared" si="21"/>
        <v>0</v>
      </c>
      <c r="AE20" s="45">
        <f t="shared" si="22"/>
        <v>190954088</v>
      </c>
      <c r="AF20" s="46"/>
    </row>
    <row r="21" spans="1:34" s="49" customFormat="1" ht="57" customHeight="1" x14ac:dyDescent="0.35">
      <c r="A21" s="40" t="s">
        <v>26</v>
      </c>
      <c r="B21" s="54" t="s">
        <v>80</v>
      </c>
      <c r="C21" s="53">
        <v>3213137</v>
      </c>
      <c r="D21" s="53">
        <v>0</v>
      </c>
      <c r="E21" s="53">
        <v>0</v>
      </c>
      <c r="F21" s="53">
        <v>0</v>
      </c>
      <c r="G21" s="43">
        <f t="shared" si="10"/>
        <v>3213137</v>
      </c>
      <c r="H21" s="53">
        <v>6000</v>
      </c>
      <c r="I21" s="53">
        <v>0</v>
      </c>
      <c r="J21" s="53">
        <v>0</v>
      </c>
      <c r="K21" s="42">
        <v>0</v>
      </c>
      <c r="L21" s="42">
        <v>0</v>
      </c>
      <c r="M21" s="42">
        <v>0</v>
      </c>
      <c r="N21" s="44">
        <f t="shared" si="11"/>
        <v>6000</v>
      </c>
      <c r="O21" s="42">
        <v>0</v>
      </c>
      <c r="P21" s="53">
        <v>0</v>
      </c>
      <c r="Q21" s="42">
        <v>0</v>
      </c>
      <c r="R21" s="42">
        <v>0</v>
      </c>
      <c r="S21" s="44">
        <f t="shared" si="12"/>
        <v>0</v>
      </c>
      <c r="T21" s="53">
        <v>0</v>
      </c>
      <c r="U21" s="44">
        <f t="shared" si="13"/>
        <v>0</v>
      </c>
      <c r="V21" s="44">
        <f t="shared" si="14"/>
        <v>3219137</v>
      </c>
      <c r="W21" s="44">
        <f t="shared" si="15"/>
        <v>0</v>
      </c>
      <c r="X21" s="44">
        <f t="shared" si="16"/>
        <v>0</v>
      </c>
      <c r="Y21" s="44">
        <f t="shared" si="17"/>
        <v>0</v>
      </c>
      <c r="Z21" s="44">
        <f t="shared" si="18"/>
        <v>0</v>
      </c>
      <c r="AA21" s="44">
        <f t="shared" si="19"/>
        <v>0</v>
      </c>
      <c r="AB21" s="44">
        <f t="shared" si="20"/>
        <v>0</v>
      </c>
      <c r="AC21" s="44">
        <f t="shared" si="21"/>
        <v>0</v>
      </c>
      <c r="AD21" s="44">
        <f t="shared" si="21"/>
        <v>0</v>
      </c>
      <c r="AE21" s="45">
        <f t="shared" si="22"/>
        <v>3219137</v>
      </c>
      <c r="AF21" s="46"/>
    </row>
    <row r="22" spans="1:34" s="49" customFormat="1" ht="45" customHeight="1" x14ac:dyDescent="0.35">
      <c r="A22" s="40" t="s">
        <v>28</v>
      </c>
      <c r="B22" s="54" t="s">
        <v>83</v>
      </c>
      <c r="C22" s="53">
        <v>0</v>
      </c>
      <c r="D22" s="53">
        <v>0</v>
      </c>
      <c r="E22" s="53">
        <v>0</v>
      </c>
      <c r="F22" s="53">
        <v>0</v>
      </c>
      <c r="G22" s="43">
        <f t="shared" si="10"/>
        <v>0</v>
      </c>
      <c r="H22" s="53">
        <v>450000</v>
      </c>
      <c r="I22" s="53">
        <v>0</v>
      </c>
      <c r="J22" s="53">
        <v>0</v>
      </c>
      <c r="K22" s="42">
        <v>0</v>
      </c>
      <c r="L22" s="42">
        <v>0</v>
      </c>
      <c r="M22" s="42">
        <v>0</v>
      </c>
      <c r="N22" s="44">
        <f t="shared" si="11"/>
        <v>450000</v>
      </c>
      <c r="O22" s="42">
        <v>0</v>
      </c>
      <c r="P22" s="53">
        <v>0</v>
      </c>
      <c r="Q22" s="42">
        <v>0</v>
      </c>
      <c r="R22" s="42">
        <v>0</v>
      </c>
      <c r="S22" s="44">
        <f t="shared" si="12"/>
        <v>0</v>
      </c>
      <c r="T22" s="53">
        <v>0</v>
      </c>
      <c r="U22" s="44">
        <f t="shared" si="13"/>
        <v>0</v>
      </c>
      <c r="V22" s="44">
        <f t="shared" si="14"/>
        <v>450000</v>
      </c>
      <c r="W22" s="44">
        <f t="shared" si="15"/>
        <v>0</v>
      </c>
      <c r="X22" s="44">
        <f t="shared" si="16"/>
        <v>0</v>
      </c>
      <c r="Y22" s="44">
        <f t="shared" si="17"/>
        <v>0</v>
      </c>
      <c r="Z22" s="44">
        <f t="shared" si="18"/>
        <v>0</v>
      </c>
      <c r="AA22" s="44">
        <f t="shared" si="19"/>
        <v>0</v>
      </c>
      <c r="AB22" s="44">
        <f t="shared" si="20"/>
        <v>0</v>
      </c>
      <c r="AC22" s="44">
        <f t="shared" si="21"/>
        <v>0</v>
      </c>
      <c r="AD22" s="44">
        <f t="shared" si="21"/>
        <v>0</v>
      </c>
      <c r="AE22" s="45">
        <f t="shared" si="22"/>
        <v>450000</v>
      </c>
      <c r="AF22" s="46"/>
    </row>
    <row r="23" spans="1:34" s="49" customFormat="1" ht="45" customHeight="1" x14ac:dyDescent="0.35">
      <c r="A23" s="40" t="s">
        <v>29</v>
      </c>
      <c r="B23" s="54" t="s">
        <v>85</v>
      </c>
      <c r="C23" s="53">
        <v>0</v>
      </c>
      <c r="D23" s="53">
        <v>0</v>
      </c>
      <c r="E23" s="53">
        <v>0</v>
      </c>
      <c r="F23" s="53">
        <v>0</v>
      </c>
      <c r="G23" s="43">
        <f t="shared" si="10"/>
        <v>0</v>
      </c>
      <c r="H23" s="53">
        <v>25010327</v>
      </c>
      <c r="I23" s="53">
        <v>0</v>
      </c>
      <c r="J23" s="53">
        <v>0</v>
      </c>
      <c r="K23" s="42">
        <v>0</v>
      </c>
      <c r="L23" s="42">
        <v>0</v>
      </c>
      <c r="M23" s="42">
        <v>0</v>
      </c>
      <c r="N23" s="44">
        <f t="shared" si="11"/>
        <v>25010327</v>
      </c>
      <c r="O23" s="42">
        <v>0</v>
      </c>
      <c r="P23" s="53">
        <v>0</v>
      </c>
      <c r="Q23" s="42">
        <v>0</v>
      </c>
      <c r="R23" s="42">
        <v>0</v>
      </c>
      <c r="S23" s="44">
        <f t="shared" si="12"/>
        <v>0</v>
      </c>
      <c r="T23" s="42">
        <v>0</v>
      </c>
      <c r="U23" s="44">
        <f t="shared" si="13"/>
        <v>0</v>
      </c>
      <c r="V23" s="44">
        <f t="shared" si="14"/>
        <v>25010327</v>
      </c>
      <c r="W23" s="44">
        <f t="shared" si="15"/>
        <v>0</v>
      </c>
      <c r="X23" s="44">
        <f t="shared" si="16"/>
        <v>0</v>
      </c>
      <c r="Y23" s="44">
        <f t="shared" si="17"/>
        <v>0</v>
      </c>
      <c r="Z23" s="44">
        <f t="shared" si="18"/>
        <v>0</v>
      </c>
      <c r="AA23" s="44">
        <f t="shared" si="19"/>
        <v>0</v>
      </c>
      <c r="AB23" s="44">
        <f t="shared" si="20"/>
        <v>0</v>
      </c>
      <c r="AC23" s="44">
        <f t="shared" si="21"/>
        <v>0</v>
      </c>
      <c r="AD23" s="44">
        <f t="shared" si="21"/>
        <v>0</v>
      </c>
      <c r="AE23" s="45">
        <f t="shared" si="22"/>
        <v>25010327</v>
      </c>
      <c r="AF23" s="46"/>
    </row>
    <row r="24" spans="1:34" s="49" customFormat="1" ht="45" customHeight="1" x14ac:dyDescent="0.35">
      <c r="A24" s="40" t="s">
        <v>30</v>
      </c>
      <c r="B24" s="54" t="s">
        <v>87</v>
      </c>
      <c r="C24" s="53">
        <v>0</v>
      </c>
      <c r="D24" s="53">
        <v>0</v>
      </c>
      <c r="E24" s="53">
        <v>0</v>
      </c>
      <c r="F24" s="53">
        <v>0</v>
      </c>
      <c r="G24" s="43">
        <f t="shared" si="10"/>
        <v>0</v>
      </c>
      <c r="H24" s="53">
        <v>3000774</v>
      </c>
      <c r="I24" s="53">
        <v>0</v>
      </c>
      <c r="J24" s="53">
        <v>0</v>
      </c>
      <c r="K24" s="42">
        <v>0</v>
      </c>
      <c r="L24" s="42">
        <v>0</v>
      </c>
      <c r="M24" s="42">
        <v>0</v>
      </c>
      <c r="N24" s="44">
        <f t="shared" si="11"/>
        <v>3000774</v>
      </c>
      <c r="O24" s="42">
        <v>0</v>
      </c>
      <c r="P24" s="53">
        <v>0</v>
      </c>
      <c r="Q24" s="42">
        <v>0</v>
      </c>
      <c r="R24" s="42">
        <v>0</v>
      </c>
      <c r="S24" s="44">
        <f t="shared" si="12"/>
        <v>0</v>
      </c>
      <c r="T24" s="42">
        <v>0</v>
      </c>
      <c r="U24" s="44">
        <f t="shared" si="13"/>
        <v>0</v>
      </c>
      <c r="V24" s="44">
        <f t="shared" si="14"/>
        <v>3000774</v>
      </c>
      <c r="W24" s="44">
        <f t="shared" si="15"/>
        <v>0</v>
      </c>
      <c r="X24" s="44">
        <f t="shared" si="16"/>
        <v>0</v>
      </c>
      <c r="Y24" s="44">
        <f t="shared" si="17"/>
        <v>0</v>
      </c>
      <c r="Z24" s="44">
        <f t="shared" si="18"/>
        <v>0</v>
      </c>
      <c r="AA24" s="44">
        <f t="shared" si="19"/>
        <v>0</v>
      </c>
      <c r="AB24" s="44">
        <f t="shared" si="20"/>
        <v>0</v>
      </c>
      <c r="AC24" s="44">
        <f t="shared" si="21"/>
        <v>0</v>
      </c>
      <c r="AD24" s="44">
        <f t="shared" si="21"/>
        <v>0</v>
      </c>
      <c r="AE24" s="45">
        <f t="shared" si="22"/>
        <v>3000774</v>
      </c>
      <c r="AF24" s="46"/>
    </row>
    <row r="25" spans="1:34" s="49" customFormat="1" ht="33" customHeight="1" thickBot="1" x14ac:dyDescent="0.4">
      <c r="A25" s="40" t="s">
        <v>48</v>
      </c>
      <c r="B25" s="54" t="s">
        <v>27</v>
      </c>
      <c r="C25" s="53">
        <v>0</v>
      </c>
      <c r="D25" s="53">
        <v>0</v>
      </c>
      <c r="E25" s="53">
        <v>0</v>
      </c>
      <c r="F25" s="53">
        <v>0</v>
      </c>
      <c r="G25" s="43">
        <f t="shared" si="10"/>
        <v>0</v>
      </c>
      <c r="H25" s="53">
        <v>16000040</v>
      </c>
      <c r="I25" s="53">
        <v>0</v>
      </c>
      <c r="J25" s="53">
        <v>0</v>
      </c>
      <c r="K25" s="42">
        <v>0</v>
      </c>
      <c r="L25" s="42">
        <v>0</v>
      </c>
      <c r="M25" s="42">
        <v>0</v>
      </c>
      <c r="N25" s="44">
        <f t="shared" si="11"/>
        <v>16000040</v>
      </c>
      <c r="O25" s="42">
        <v>0</v>
      </c>
      <c r="P25" s="53">
        <v>0</v>
      </c>
      <c r="Q25" s="42">
        <v>0</v>
      </c>
      <c r="R25" s="42">
        <v>0</v>
      </c>
      <c r="S25" s="44">
        <f t="shared" si="12"/>
        <v>0</v>
      </c>
      <c r="T25" s="42">
        <v>0</v>
      </c>
      <c r="U25" s="44">
        <f t="shared" si="13"/>
        <v>0</v>
      </c>
      <c r="V25" s="44">
        <f t="shared" si="14"/>
        <v>16000040</v>
      </c>
      <c r="W25" s="44">
        <f t="shared" si="15"/>
        <v>0</v>
      </c>
      <c r="X25" s="44">
        <f t="shared" si="16"/>
        <v>0</v>
      </c>
      <c r="Y25" s="44">
        <f t="shared" si="17"/>
        <v>0</v>
      </c>
      <c r="Z25" s="44">
        <f t="shared" si="18"/>
        <v>0</v>
      </c>
      <c r="AA25" s="44">
        <f t="shared" si="19"/>
        <v>0</v>
      </c>
      <c r="AB25" s="44">
        <f t="shared" si="20"/>
        <v>0</v>
      </c>
      <c r="AC25" s="44">
        <f t="shared" si="21"/>
        <v>0</v>
      </c>
      <c r="AD25" s="44">
        <f t="shared" si="21"/>
        <v>0</v>
      </c>
      <c r="AE25" s="45">
        <f t="shared" si="22"/>
        <v>16000040</v>
      </c>
      <c r="AF25" s="46"/>
    </row>
    <row r="26" spans="1:34" s="34" customFormat="1" ht="36" customHeight="1" thickBot="1" x14ac:dyDescent="0.3">
      <c r="A26" s="150" t="s">
        <v>19</v>
      </c>
      <c r="B26" s="151"/>
      <c r="C26" s="36">
        <f>C27+C29</f>
        <v>94282167</v>
      </c>
      <c r="D26" s="36">
        <f t="shared" ref="D26:AE26" si="23">D27+D29</f>
        <v>451640</v>
      </c>
      <c r="E26" s="36">
        <f t="shared" si="23"/>
        <v>0</v>
      </c>
      <c r="F26" s="36">
        <f t="shared" si="23"/>
        <v>0</v>
      </c>
      <c r="G26" s="36">
        <f t="shared" si="23"/>
        <v>94733807</v>
      </c>
      <c r="H26" s="36">
        <f t="shared" si="23"/>
        <v>4489999</v>
      </c>
      <c r="I26" s="36">
        <f t="shared" si="23"/>
        <v>0</v>
      </c>
      <c r="J26" s="36">
        <f t="shared" si="23"/>
        <v>0</v>
      </c>
      <c r="K26" s="36">
        <f t="shared" si="23"/>
        <v>0</v>
      </c>
      <c r="L26" s="36">
        <f t="shared" si="23"/>
        <v>0</v>
      </c>
      <c r="M26" s="36">
        <f t="shared" si="23"/>
        <v>0</v>
      </c>
      <c r="N26" s="36">
        <f t="shared" si="23"/>
        <v>4489999</v>
      </c>
      <c r="O26" s="36">
        <f t="shared" si="23"/>
        <v>0</v>
      </c>
      <c r="P26" s="36">
        <f t="shared" si="23"/>
        <v>0</v>
      </c>
      <c r="Q26" s="36">
        <f t="shared" si="23"/>
        <v>0</v>
      </c>
      <c r="R26" s="36">
        <f t="shared" si="23"/>
        <v>0</v>
      </c>
      <c r="S26" s="36">
        <f t="shared" si="23"/>
        <v>0</v>
      </c>
      <c r="T26" s="36">
        <f t="shared" si="23"/>
        <v>0</v>
      </c>
      <c r="U26" s="36">
        <f t="shared" si="23"/>
        <v>0</v>
      </c>
      <c r="V26" s="36">
        <f t="shared" si="23"/>
        <v>98772166</v>
      </c>
      <c r="W26" s="36">
        <f t="shared" si="23"/>
        <v>0</v>
      </c>
      <c r="X26" s="36">
        <f t="shared" si="23"/>
        <v>0</v>
      </c>
      <c r="Y26" s="36">
        <f t="shared" si="23"/>
        <v>451640</v>
      </c>
      <c r="Z26" s="36">
        <f t="shared" si="23"/>
        <v>0</v>
      </c>
      <c r="AA26" s="36">
        <f t="shared" si="23"/>
        <v>0</v>
      </c>
      <c r="AB26" s="36">
        <f t="shared" si="23"/>
        <v>0</v>
      </c>
      <c r="AC26" s="36">
        <f t="shared" si="23"/>
        <v>0</v>
      </c>
      <c r="AD26" s="36">
        <f t="shared" si="23"/>
        <v>0</v>
      </c>
      <c r="AE26" s="37">
        <f t="shared" si="23"/>
        <v>99223806</v>
      </c>
      <c r="AF26" s="33"/>
      <c r="AH26" s="35"/>
    </row>
    <row r="27" spans="1:34" s="48" customFormat="1" ht="33" customHeight="1" x14ac:dyDescent="0.25">
      <c r="A27" s="143" t="s">
        <v>22</v>
      </c>
      <c r="B27" s="144"/>
      <c r="C27" s="50">
        <f>C28</f>
        <v>717326</v>
      </c>
      <c r="D27" s="50">
        <f t="shared" ref="D27:AE27" si="24">D28</f>
        <v>0</v>
      </c>
      <c r="E27" s="50">
        <f t="shared" si="24"/>
        <v>0</v>
      </c>
      <c r="F27" s="50">
        <f t="shared" si="24"/>
        <v>0</v>
      </c>
      <c r="G27" s="50">
        <f t="shared" si="24"/>
        <v>717326</v>
      </c>
      <c r="H27" s="50">
        <f t="shared" si="24"/>
        <v>66588</v>
      </c>
      <c r="I27" s="50">
        <f t="shared" si="24"/>
        <v>0</v>
      </c>
      <c r="J27" s="50">
        <f t="shared" si="24"/>
        <v>0</v>
      </c>
      <c r="K27" s="50">
        <f t="shared" si="24"/>
        <v>0</v>
      </c>
      <c r="L27" s="50">
        <f t="shared" si="24"/>
        <v>0</v>
      </c>
      <c r="M27" s="50">
        <f t="shared" si="24"/>
        <v>0</v>
      </c>
      <c r="N27" s="50">
        <f t="shared" si="24"/>
        <v>66588</v>
      </c>
      <c r="O27" s="50">
        <f t="shared" si="24"/>
        <v>0</v>
      </c>
      <c r="P27" s="50">
        <f t="shared" si="24"/>
        <v>0</v>
      </c>
      <c r="Q27" s="50">
        <f t="shared" si="24"/>
        <v>0</v>
      </c>
      <c r="R27" s="50">
        <f t="shared" si="24"/>
        <v>0</v>
      </c>
      <c r="S27" s="50">
        <f t="shared" si="24"/>
        <v>0</v>
      </c>
      <c r="T27" s="50">
        <f t="shared" si="24"/>
        <v>0</v>
      </c>
      <c r="U27" s="50">
        <f t="shared" si="24"/>
        <v>0</v>
      </c>
      <c r="V27" s="50">
        <f t="shared" si="24"/>
        <v>783914</v>
      </c>
      <c r="W27" s="50">
        <f t="shared" si="24"/>
        <v>0</v>
      </c>
      <c r="X27" s="50">
        <f t="shared" si="24"/>
        <v>0</v>
      </c>
      <c r="Y27" s="50">
        <f t="shared" si="24"/>
        <v>0</v>
      </c>
      <c r="Z27" s="50">
        <f t="shared" si="24"/>
        <v>0</v>
      </c>
      <c r="AA27" s="50">
        <f t="shared" si="24"/>
        <v>0</v>
      </c>
      <c r="AB27" s="50">
        <f t="shared" si="24"/>
        <v>0</v>
      </c>
      <c r="AC27" s="50">
        <f t="shared" si="24"/>
        <v>0</v>
      </c>
      <c r="AD27" s="50">
        <f t="shared" si="24"/>
        <v>0</v>
      </c>
      <c r="AE27" s="51">
        <f t="shared" si="24"/>
        <v>783914</v>
      </c>
    </row>
    <row r="28" spans="1:34" s="49" customFormat="1" ht="45" customHeight="1" x14ac:dyDescent="0.35">
      <c r="A28" s="57" t="s">
        <v>23</v>
      </c>
      <c r="B28" s="58" t="s">
        <v>91</v>
      </c>
      <c r="C28" s="53">
        <v>717326</v>
      </c>
      <c r="D28" s="53">
        <v>0</v>
      </c>
      <c r="E28" s="53">
        <v>0</v>
      </c>
      <c r="F28" s="53">
        <v>0</v>
      </c>
      <c r="G28" s="43">
        <f t="shared" ref="G28:G34" si="25">SUM(C28:F28)</f>
        <v>717326</v>
      </c>
      <c r="H28" s="53">
        <v>66588</v>
      </c>
      <c r="I28" s="53">
        <v>0</v>
      </c>
      <c r="J28" s="53">
        <v>0</v>
      </c>
      <c r="K28" s="53">
        <v>0</v>
      </c>
      <c r="L28" s="53">
        <v>0</v>
      </c>
      <c r="M28" s="42">
        <v>0</v>
      </c>
      <c r="N28" s="44">
        <f>SUM(H28:M28)</f>
        <v>66588</v>
      </c>
      <c r="O28" s="53">
        <v>0</v>
      </c>
      <c r="P28" s="53">
        <v>0</v>
      </c>
      <c r="Q28" s="42">
        <v>0</v>
      </c>
      <c r="R28" s="42">
        <v>0</v>
      </c>
      <c r="S28" s="44">
        <f>SUM(O28:R28)</f>
        <v>0</v>
      </c>
      <c r="T28" s="53">
        <v>0</v>
      </c>
      <c r="U28" s="44">
        <f t="shared" ref="U28:U34" si="26">T28</f>
        <v>0</v>
      </c>
      <c r="V28" s="44">
        <f>C28+H28</f>
        <v>783914</v>
      </c>
      <c r="W28" s="44">
        <f>I28+O28+T28</f>
        <v>0</v>
      </c>
      <c r="X28" s="44">
        <f>J28</f>
        <v>0</v>
      </c>
      <c r="Y28" s="44">
        <f>D28+K28</f>
        <v>0</v>
      </c>
      <c r="Z28" s="44">
        <f>L28+P28</f>
        <v>0</v>
      </c>
      <c r="AA28" s="44">
        <f t="shared" ref="AA28" si="27">Q28</f>
        <v>0</v>
      </c>
      <c r="AB28" s="44">
        <f>M28+R28</f>
        <v>0</v>
      </c>
      <c r="AC28" s="44">
        <f>E28</f>
        <v>0</v>
      </c>
      <c r="AD28" s="44">
        <f>F28</f>
        <v>0</v>
      </c>
      <c r="AE28" s="45">
        <f t="shared" ref="AE28:AE34" si="28">SUM(V28:AD28)</f>
        <v>783914</v>
      </c>
      <c r="AF28" s="46"/>
    </row>
    <row r="29" spans="1:34" s="48" customFormat="1" ht="33" customHeight="1" x14ac:dyDescent="0.25">
      <c r="A29" s="128" t="s">
        <v>24</v>
      </c>
      <c r="B29" s="129"/>
      <c r="C29" s="50">
        <f>SUM(C30:C34)</f>
        <v>93564841</v>
      </c>
      <c r="D29" s="50">
        <f t="shared" ref="D29:AE29" si="29">SUM(D30:D34)</f>
        <v>451640</v>
      </c>
      <c r="E29" s="50">
        <f t="shared" si="29"/>
        <v>0</v>
      </c>
      <c r="F29" s="50">
        <f t="shared" si="29"/>
        <v>0</v>
      </c>
      <c r="G29" s="50">
        <f t="shared" si="29"/>
        <v>94016481</v>
      </c>
      <c r="H29" s="50">
        <f t="shared" si="29"/>
        <v>4423411</v>
      </c>
      <c r="I29" s="50">
        <f t="shared" si="29"/>
        <v>0</v>
      </c>
      <c r="J29" s="50">
        <f t="shared" si="29"/>
        <v>0</v>
      </c>
      <c r="K29" s="50">
        <f t="shared" si="29"/>
        <v>0</v>
      </c>
      <c r="L29" s="50">
        <f t="shared" si="29"/>
        <v>0</v>
      </c>
      <c r="M29" s="50">
        <f t="shared" si="29"/>
        <v>0</v>
      </c>
      <c r="N29" s="50">
        <f t="shared" si="29"/>
        <v>4423411</v>
      </c>
      <c r="O29" s="50">
        <f t="shared" si="29"/>
        <v>0</v>
      </c>
      <c r="P29" s="50">
        <f t="shared" si="29"/>
        <v>0</v>
      </c>
      <c r="Q29" s="50">
        <f t="shared" si="29"/>
        <v>0</v>
      </c>
      <c r="R29" s="50">
        <f t="shared" si="29"/>
        <v>0</v>
      </c>
      <c r="S29" s="50">
        <f t="shared" si="29"/>
        <v>0</v>
      </c>
      <c r="T29" s="50">
        <f t="shared" si="29"/>
        <v>0</v>
      </c>
      <c r="U29" s="50">
        <f t="shared" si="29"/>
        <v>0</v>
      </c>
      <c r="V29" s="50">
        <f t="shared" si="29"/>
        <v>97988252</v>
      </c>
      <c r="W29" s="50">
        <f t="shared" si="29"/>
        <v>0</v>
      </c>
      <c r="X29" s="50">
        <f t="shared" si="29"/>
        <v>0</v>
      </c>
      <c r="Y29" s="50">
        <f t="shared" si="29"/>
        <v>451640</v>
      </c>
      <c r="Z29" s="50">
        <f t="shared" si="29"/>
        <v>0</v>
      </c>
      <c r="AA29" s="50">
        <f t="shared" si="29"/>
        <v>0</v>
      </c>
      <c r="AB29" s="50">
        <f t="shared" si="29"/>
        <v>0</v>
      </c>
      <c r="AC29" s="50">
        <f t="shared" si="29"/>
        <v>0</v>
      </c>
      <c r="AD29" s="50">
        <f t="shared" si="29"/>
        <v>0</v>
      </c>
      <c r="AE29" s="51">
        <f t="shared" si="29"/>
        <v>98439892</v>
      </c>
    </row>
    <row r="30" spans="1:34" s="49" customFormat="1" ht="57" customHeight="1" x14ac:dyDescent="0.35">
      <c r="A30" s="56" t="s">
        <v>23</v>
      </c>
      <c r="B30" s="54" t="s">
        <v>97</v>
      </c>
      <c r="C30" s="53">
        <v>72612687</v>
      </c>
      <c r="D30" s="53">
        <v>451640</v>
      </c>
      <c r="E30" s="53">
        <v>0</v>
      </c>
      <c r="F30" s="53">
        <v>0</v>
      </c>
      <c r="G30" s="43">
        <f t="shared" si="25"/>
        <v>73064327</v>
      </c>
      <c r="H30" s="53">
        <v>52000</v>
      </c>
      <c r="I30" s="53">
        <v>0</v>
      </c>
      <c r="J30" s="53">
        <v>0</v>
      </c>
      <c r="K30" s="53">
        <v>0</v>
      </c>
      <c r="L30" s="53">
        <v>0</v>
      </c>
      <c r="M30" s="42">
        <v>0</v>
      </c>
      <c r="N30" s="44">
        <f t="shared" ref="N30:N34" si="30">SUM(H30:M30)</f>
        <v>52000</v>
      </c>
      <c r="O30" s="53">
        <v>0</v>
      </c>
      <c r="P30" s="53">
        <v>0</v>
      </c>
      <c r="Q30" s="42">
        <v>0</v>
      </c>
      <c r="R30" s="42">
        <v>0</v>
      </c>
      <c r="S30" s="44">
        <f>SUM(O30:R30)</f>
        <v>0</v>
      </c>
      <c r="T30" s="53">
        <v>0</v>
      </c>
      <c r="U30" s="44">
        <f t="shared" si="26"/>
        <v>0</v>
      </c>
      <c r="V30" s="44">
        <f>C30+H30</f>
        <v>72664687</v>
      </c>
      <c r="W30" s="44">
        <f>I30+O30+T30</f>
        <v>0</v>
      </c>
      <c r="X30" s="44">
        <f>J30</f>
        <v>0</v>
      </c>
      <c r="Y30" s="44">
        <f t="shared" ref="Y30:Y34" si="31">D30+K30</f>
        <v>451640</v>
      </c>
      <c r="Z30" s="44">
        <f>L30+P30</f>
        <v>0</v>
      </c>
      <c r="AA30" s="44">
        <f t="shared" ref="AA30:AA34" si="32">Q30</f>
        <v>0</v>
      </c>
      <c r="AB30" s="44">
        <f>M30+R30</f>
        <v>0</v>
      </c>
      <c r="AC30" s="44">
        <f t="shared" ref="AC30:AD34" si="33">E30</f>
        <v>0</v>
      </c>
      <c r="AD30" s="44">
        <f t="shared" si="33"/>
        <v>0</v>
      </c>
      <c r="AE30" s="45">
        <f t="shared" si="28"/>
        <v>73116327</v>
      </c>
      <c r="AF30" s="46"/>
    </row>
    <row r="31" spans="1:34" s="49" customFormat="1" ht="45" customHeight="1" x14ac:dyDescent="0.35">
      <c r="A31" s="56" t="s">
        <v>25</v>
      </c>
      <c r="B31" s="54" t="s">
        <v>99</v>
      </c>
      <c r="C31" s="53">
        <v>20952154</v>
      </c>
      <c r="D31" s="53">
        <v>0</v>
      </c>
      <c r="E31" s="53">
        <v>0</v>
      </c>
      <c r="F31" s="53">
        <v>0</v>
      </c>
      <c r="G31" s="43">
        <f t="shared" si="25"/>
        <v>20952154</v>
      </c>
      <c r="H31" s="53">
        <v>100000</v>
      </c>
      <c r="I31" s="53">
        <v>0</v>
      </c>
      <c r="J31" s="53">
        <v>0</v>
      </c>
      <c r="K31" s="53">
        <v>0</v>
      </c>
      <c r="L31" s="53">
        <v>0</v>
      </c>
      <c r="M31" s="42">
        <v>0</v>
      </c>
      <c r="N31" s="44">
        <f t="shared" si="30"/>
        <v>100000</v>
      </c>
      <c r="O31" s="53">
        <v>0</v>
      </c>
      <c r="P31" s="53">
        <v>0</v>
      </c>
      <c r="Q31" s="42">
        <v>0</v>
      </c>
      <c r="R31" s="42">
        <v>0</v>
      </c>
      <c r="S31" s="44">
        <f>SUM(O31:R31)</f>
        <v>0</v>
      </c>
      <c r="T31" s="53">
        <v>0</v>
      </c>
      <c r="U31" s="44">
        <f t="shared" si="26"/>
        <v>0</v>
      </c>
      <c r="V31" s="44">
        <f>C31+H31</f>
        <v>21052154</v>
      </c>
      <c r="W31" s="44">
        <f>I31+O31+T31</f>
        <v>0</v>
      </c>
      <c r="X31" s="44">
        <f>J31</f>
        <v>0</v>
      </c>
      <c r="Y31" s="44">
        <f t="shared" si="31"/>
        <v>0</v>
      </c>
      <c r="Z31" s="44">
        <f>L31+P31</f>
        <v>0</v>
      </c>
      <c r="AA31" s="44">
        <f t="shared" si="32"/>
        <v>0</v>
      </c>
      <c r="AB31" s="44">
        <f>M31+R31</f>
        <v>0</v>
      </c>
      <c r="AC31" s="44">
        <f t="shared" si="33"/>
        <v>0</v>
      </c>
      <c r="AD31" s="44">
        <f t="shared" si="33"/>
        <v>0</v>
      </c>
      <c r="AE31" s="45">
        <f t="shared" si="28"/>
        <v>21052154</v>
      </c>
      <c r="AF31" s="46"/>
    </row>
    <row r="32" spans="1:34" s="49" customFormat="1" ht="45" customHeight="1" x14ac:dyDescent="0.35">
      <c r="A32" s="56" t="s">
        <v>26</v>
      </c>
      <c r="B32" s="54" t="s">
        <v>100</v>
      </c>
      <c r="C32" s="53">
        <v>0</v>
      </c>
      <c r="D32" s="53">
        <v>0</v>
      </c>
      <c r="E32" s="53">
        <v>0</v>
      </c>
      <c r="F32" s="53">
        <v>0</v>
      </c>
      <c r="G32" s="43">
        <f t="shared" si="25"/>
        <v>0</v>
      </c>
      <c r="H32" s="53">
        <v>3299114</v>
      </c>
      <c r="I32" s="53">
        <v>0</v>
      </c>
      <c r="J32" s="53">
        <v>0</v>
      </c>
      <c r="K32" s="53">
        <v>0</v>
      </c>
      <c r="L32" s="53">
        <v>0</v>
      </c>
      <c r="M32" s="42">
        <v>0</v>
      </c>
      <c r="N32" s="44">
        <f t="shared" si="30"/>
        <v>3299114</v>
      </c>
      <c r="O32" s="53">
        <v>0</v>
      </c>
      <c r="P32" s="53">
        <v>0</v>
      </c>
      <c r="Q32" s="42">
        <v>0</v>
      </c>
      <c r="R32" s="42">
        <v>0</v>
      </c>
      <c r="S32" s="44">
        <f>SUM(O32:R32)</f>
        <v>0</v>
      </c>
      <c r="T32" s="53">
        <v>0</v>
      </c>
      <c r="U32" s="44">
        <f t="shared" si="26"/>
        <v>0</v>
      </c>
      <c r="V32" s="44">
        <f>C32+H32</f>
        <v>3299114</v>
      </c>
      <c r="W32" s="44">
        <f>I32+O32+T32</f>
        <v>0</v>
      </c>
      <c r="X32" s="44">
        <f>J32</f>
        <v>0</v>
      </c>
      <c r="Y32" s="44">
        <f t="shared" si="31"/>
        <v>0</v>
      </c>
      <c r="Z32" s="44">
        <f>L32+P32</f>
        <v>0</v>
      </c>
      <c r="AA32" s="44">
        <f t="shared" si="32"/>
        <v>0</v>
      </c>
      <c r="AB32" s="44">
        <f>M32+R32</f>
        <v>0</v>
      </c>
      <c r="AC32" s="44">
        <f t="shared" si="33"/>
        <v>0</v>
      </c>
      <c r="AD32" s="44">
        <f t="shared" si="33"/>
        <v>0</v>
      </c>
      <c r="AE32" s="45">
        <f t="shared" si="28"/>
        <v>3299114</v>
      </c>
      <c r="AF32" s="46"/>
    </row>
    <row r="33" spans="1:34" s="49" customFormat="1" ht="45" customHeight="1" x14ac:dyDescent="0.35">
      <c r="A33" s="56" t="s">
        <v>28</v>
      </c>
      <c r="B33" s="54" t="s">
        <v>102</v>
      </c>
      <c r="C33" s="53">
        <v>0</v>
      </c>
      <c r="D33" s="53">
        <v>0</v>
      </c>
      <c r="E33" s="53">
        <v>0</v>
      </c>
      <c r="F33" s="53">
        <v>0</v>
      </c>
      <c r="G33" s="43">
        <f t="shared" si="25"/>
        <v>0</v>
      </c>
      <c r="H33" s="53">
        <v>464402</v>
      </c>
      <c r="I33" s="53">
        <v>0</v>
      </c>
      <c r="J33" s="53">
        <v>0</v>
      </c>
      <c r="K33" s="53">
        <v>0</v>
      </c>
      <c r="L33" s="53">
        <v>0</v>
      </c>
      <c r="M33" s="42">
        <v>0</v>
      </c>
      <c r="N33" s="44">
        <f t="shared" si="30"/>
        <v>464402</v>
      </c>
      <c r="O33" s="53">
        <v>0</v>
      </c>
      <c r="P33" s="53">
        <v>0</v>
      </c>
      <c r="Q33" s="42">
        <v>0</v>
      </c>
      <c r="R33" s="42">
        <v>0</v>
      </c>
      <c r="S33" s="44">
        <f>SUM(O33:R33)</f>
        <v>0</v>
      </c>
      <c r="T33" s="42">
        <v>0</v>
      </c>
      <c r="U33" s="44">
        <f t="shared" si="26"/>
        <v>0</v>
      </c>
      <c r="V33" s="44">
        <f>C33+H33</f>
        <v>464402</v>
      </c>
      <c r="W33" s="44">
        <f>I33+O33+T33</f>
        <v>0</v>
      </c>
      <c r="X33" s="44">
        <f>J33</f>
        <v>0</v>
      </c>
      <c r="Y33" s="44">
        <f t="shared" si="31"/>
        <v>0</v>
      </c>
      <c r="Z33" s="44">
        <f>L33+P33</f>
        <v>0</v>
      </c>
      <c r="AA33" s="44">
        <f t="shared" si="32"/>
        <v>0</v>
      </c>
      <c r="AB33" s="44">
        <f>M33+R33</f>
        <v>0</v>
      </c>
      <c r="AC33" s="44">
        <f t="shared" si="33"/>
        <v>0</v>
      </c>
      <c r="AD33" s="44">
        <f t="shared" si="33"/>
        <v>0</v>
      </c>
      <c r="AE33" s="45">
        <f t="shared" si="28"/>
        <v>464402</v>
      </c>
      <c r="AF33" s="46"/>
    </row>
    <row r="34" spans="1:34" s="49" customFormat="1" ht="33" customHeight="1" thickBot="1" x14ac:dyDescent="0.4">
      <c r="A34" s="56" t="s">
        <v>29</v>
      </c>
      <c r="B34" s="55" t="s">
        <v>103</v>
      </c>
      <c r="C34" s="53">
        <v>0</v>
      </c>
      <c r="D34" s="53">
        <v>0</v>
      </c>
      <c r="E34" s="53">
        <v>0</v>
      </c>
      <c r="F34" s="53">
        <v>0</v>
      </c>
      <c r="G34" s="43">
        <f t="shared" si="25"/>
        <v>0</v>
      </c>
      <c r="H34" s="53">
        <v>507895</v>
      </c>
      <c r="I34" s="53">
        <v>0</v>
      </c>
      <c r="J34" s="53">
        <v>0</v>
      </c>
      <c r="K34" s="53">
        <v>0</v>
      </c>
      <c r="L34" s="53">
        <v>0</v>
      </c>
      <c r="M34" s="42">
        <v>0</v>
      </c>
      <c r="N34" s="44">
        <f t="shared" si="30"/>
        <v>507895</v>
      </c>
      <c r="O34" s="53">
        <v>0</v>
      </c>
      <c r="P34" s="53">
        <v>0</v>
      </c>
      <c r="Q34" s="42">
        <v>0</v>
      </c>
      <c r="R34" s="42">
        <v>0</v>
      </c>
      <c r="S34" s="44">
        <f>SUM(O34:R34)</f>
        <v>0</v>
      </c>
      <c r="T34" s="42">
        <v>0</v>
      </c>
      <c r="U34" s="44">
        <f t="shared" si="26"/>
        <v>0</v>
      </c>
      <c r="V34" s="44">
        <f>C34+H34</f>
        <v>507895</v>
      </c>
      <c r="W34" s="44">
        <f>I34+O34+T34</f>
        <v>0</v>
      </c>
      <c r="X34" s="44">
        <f>J34</f>
        <v>0</v>
      </c>
      <c r="Y34" s="44">
        <f t="shared" si="31"/>
        <v>0</v>
      </c>
      <c r="Z34" s="44">
        <f>L34+P34</f>
        <v>0</v>
      </c>
      <c r="AA34" s="44">
        <f t="shared" si="32"/>
        <v>0</v>
      </c>
      <c r="AB34" s="44">
        <f>M34+R34</f>
        <v>0</v>
      </c>
      <c r="AC34" s="44">
        <f t="shared" si="33"/>
        <v>0</v>
      </c>
      <c r="AD34" s="44">
        <f t="shared" si="33"/>
        <v>0</v>
      </c>
      <c r="AE34" s="45">
        <f t="shared" si="28"/>
        <v>507895</v>
      </c>
      <c r="AF34" s="46"/>
    </row>
    <row r="35" spans="1:34" s="34" customFormat="1" ht="36" customHeight="1" thickBot="1" x14ac:dyDescent="0.3">
      <c r="A35" s="150" t="s">
        <v>20</v>
      </c>
      <c r="B35" s="151"/>
      <c r="C35" s="36">
        <f>C36+C39</f>
        <v>179922639</v>
      </c>
      <c r="D35" s="36">
        <f t="shared" ref="D35:AE35" si="34">D36+D39</f>
        <v>2212978</v>
      </c>
      <c r="E35" s="36">
        <f t="shared" si="34"/>
        <v>0</v>
      </c>
      <c r="F35" s="36">
        <f t="shared" si="34"/>
        <v>0</v>
      </c>
      <c r="G35" s="36">
        <f t="shared" si="34"/>
        <v>182135617</v>
      </c>
      <c r="H35" s="36">
        <f t="shared" si="34"/>
        <v>22717695</v>
      </c>
      <c r="I35" s="36">
        <f t="shared" si="34"/>
        <v>0</v>
      </c>
      <c r="J35" s="36">
        <f t="shared" si="34"/>
        <v>0</v>
      </c>
      <c r="K35" s="36">
        <f t="shared" si="34"/>
        <v>0</v>
      </c>
      <c r="L35" s="36">
        <f t="shared" si="34"/>
        <v>0</v>
      </c>
      <c r="M35" s="36">
        <f t="shared" si="34"/>
        <v>5588558</v>
      </c>
      <c r="N35" s="36">
        <f t="shared" si="34"/>
        <v>28306253</v>
      </c>
      <c r="O35" s="36">
        <f t="shared" si="34"/>
        <v>0</v>
      </c>
      <c r="P35" s="36">
        <f t="shared" si="34"/>
        <v>0</v>
      </c>
      <c r="Q35" s="36">
        <f t="shared" si="34"/>
        <v>0</v>
      </c>
      <c r="R35" s="36">
        <f t="shared" si="34"/>
        <v>552715</v>
      </c>
      <c r="S35" s="36">
        <f t="shared" si="34"/>
        <v>552715</v>
      </c>
      <c r="T35" s="36">
        <f t="shared" si="34"/>
        <v>0</v>
      </c>
      <c r="U35" s="36">
        <f t="shared" si="34"/>
        <v>0</v>
      </c>
      <c r="V35" s="36">
        <f t="shared" si="34"/>
        <v>202640334</v>
      </c>
      <c r="W35" s="36">
        <f t="shared" si="34"/>
        <v>0</v>
      </c>
      <c r="X35" s="36">
        <f t="shared" si="34"/>
        <v>0</v>
      </c>
      <c r="Y35" s="36">
        <f t="shared" si="34"/>
        <v>2212978</v>
      </c>
      <c r="Z35" s="36">
        <f t="shared" si="34"/>
        <v>0</v>
      </c>
      <c r="AA35" s="36">
        <f t="shared" si="34"/>
        <v>0</v>
      </c>
      <c r="AB35" s="36">
        <f t="shared" si="34"/>
        <v>6141273</v>
      </c>
      <c r="AC35" s="36">
        <f t="shared" si="34"/>
        <v>0</v>
      </c>
      <c r="AD35" s="36">
        <f t="shared" si="34"/>
        <v>0</v>
      </c>
      <c r="AE35" s="37">
        <f t="shared" si="34"/>
        <v>210994585</v>
      </c>
      <c r="AF35" s="33"/>
      <c r="AH35" s="35"/>
    </row>
    <row r="36" spans="1:34" s="34" customFormat="1" ht="33" customHeight="1" x14ac:dyDescent="0.25">
      <c r="A36" s="143" t="s">
        <v>22</v>
      </c>
      <c r="B36" s="144"/>
      <c r="C36" s="38">
        <f>SUM(C37:C38)</f>
        <v>866000</v>
      </c>
      <c r="D36" s="38">
        <f t="shared" ref="D36:AE36" si="35">SUM(D37:D38)</f>
        <v>0</v>
      </c>
      <c r="E36" s="38">
        <f t="shared" si="35"/>
        <v>0</v>
      </c>
      <c r="F36" s="38">
        <f t="shared" si="35"/>
        <v>0</v>
      </c>
      <c r="G36" s="38">
        <f t="shared" si="35"/>
        <v>866000</v>
      </c>
      <c r="H36" s="38">
        <f t="shared" si="35"/>
        <v>0</v>
      </c>
      <c r="I36" s="38">
        <f t="shared" si="35"/>
        <v>0</v>
      </c>
      <c r="J36" s="38">
        <f t="shared" si="35"/>
        <v>0</v>
      </c>
      <c r="K36" s="38">
        <f t="shared" si="35"/>
        <v>0</v>
      </c>
      <c r="L36" s="38">
        <f t="shared" si="35"/>
        <v>0</v>
      </c>
      <c r="M36" s="38">
        <f t="shared" si="35"/>
        <v>5588558</v>
      </c>
      <c r="N36" s="38">
        <f t="shared" si="35"/>
        <v>5588558</v>
      </c>
      <c r="O36" s="38">
        <f t="shared" si="35"/>
        <v>0</v>
      </c>
      <c r="P36" s="38">
        <f t="shared" si="35"/>
        <v>0</v>
      </c>
      <c r="Q36" s="38">
        <f t="shared" si="35"/>
        <v>0</v>
      </c>
      <c r="R36" s="38">
        <f t="shared" si="35"/>
        <v>552715</v>
      </c>
      <c r="S36" s="38">
        <f t="shared" si="35"/>
        <v>552715</v>
      </c>
      <c r="T36" s="38">
        <f t="shared" si="35"/>
        <v>0</v>
      </c>
      <c r="U36" s="38">
        <f t="shared" si="35"/>
        <v>0</v>
      </c>
      <c r="V36" s="38">
        <f t="shared" si="35"/>
        <v>866000</v>
      </c>
      <c r="W36" s="38">
        <f t="shared" si="35"/>
        <v>0</v>
      </c>
      <c r="X36" s="38">
        <f t="shared" si="35"/>
        <v>0</v>
      </c>
      <c r="Y36" s="38">
        <f t="shared" si="35"/>
        <v>0</v>
      </c>
      <c r="Z36" s="38">
        <f t="shared" si="35"/>
        <v>0</v>
      </c>
      <c r="AA36" s="38">
        <f t="shared" si="35"/>
        <v>0</v>
      </c>
      <c r="AB36" s="38">
        <f t="shared" si="35"/>
        <v>6141273</v>
      </c>
      <c r="AC36" s="38">
        <f t="shared" si="35"/>
        <v>0</v>
      </c>
      <c r="AD36" s="38">
        <f t="shared" si="35"/>
        <v>0</v>
      </c>
      <c r="AE36" s="39">
        <f t="shared" si="35"/>
        <v>7007273</v>
      </c>
      <c r="AF36" s="33"/>
      <c r="AH36" s="35"/>
    </row>
    <row r="37" spans="1:34" s="49" customFormat="1" ht="45" customHeight="1" x14ac:dyDescent="0.35">
      <c r="A37" s="56" t="s">
        <v>23</v>
      </c>
      <c r="B37" s="52" t="s">
        <v>111</v>
      </c>
      <c r="C37" s="53">
        <v>0</v>
      </c>
      <c r="D37" s="53">
        <v>0</v>
      </c>
      <c r="E37" s="53">
        <v>0</v>
      </c>
      <c r="F37" s="53">
        <v>0</v>
      </c>
      <c r="G37" s="43">
        <f t="shared" ref="G37" si="36">SUM(C37:F37)</f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42">
        <v>5588558</v>
      </c>
      <c r="N37" s="44">
        <f t="shared" ref="N37:N46" si="37">SUM(H37:M37)</f>
        <v>5588558</v>
      </c>
      <c r="O37" s="53">
        <v>0</v>
      </c>
      <c r="P37" s="53">
        <v>0</v>
      </c>
      <c r="Q37" s="42">
        <v>0</v>
      </c>
      <c r="R37" s="42">
        <v>552715</v>
      </c>
      <c r="S37" s="44">
        <f>SUM(O37:R37)</f>
        <v>552715</v>
      </c>
      <c r="T37" s="42">
        <v>0</v>
      </c>
      <c r="U37" s="44">
        <f t="shared" ref="U37" si="38">T37</f>
        <v>0</v>
      </c>
      <c r="V37" s="44">
        <f>C37+H37</f>
        <v>0</v>
      </c>
      <c r="W37" s="44">
        <f>I37+O37+T37</f>
        <v>0</v>
      </c>
      <c r="X37" s="44">
        <f>J37</f>
        <v>0</v>
      </c>
      <c r="Y37" s="44">
        <f t="shared" ref="Y37:Y38" si="39">D37+K37</f>
        <v>0</v>
      </c>
      <c r="Z37" s="44">
        <f>L37+P37</f>
        <v>0</v>
      </c>
      <c r="AA37" s="44">
        <f t="shared" ref="AA37" si="40">Q37</f>
        <v>0</v>
      </c>
      <c r="AB37" s="44">
        <f>M37+R37</f>
        <v>6141273</v>
      </c>
      <c r="AC37" s="44">
        <f>E37</f>
        <v>0</v>
      </c>
      <c r="AD37" s="44">
        <f>F37</f>
        <v>0</v>
      </c>
      <c r="AE37" s="45">
        <f>SUM(V37:AD37)</f>
        <v>6141273</v>
      </c>
      <c r="AF37" s="46"/>
    </row>
    <row r="38" spans="1:34" s="49" customFormat="1" ht="72" customHeight="1" x14ac:dyDescent="0.35">
      <c r="A38" s="56" t="s">
        <v>23</v>
      </c>
      <c r="B38" s="55" t="s">
        <v>114</v>
      </c>
      <c r="C38" s="53">
        <v>866000</v>
      </c>
      <c r="D38" s="53">
        <v>0</v>
      </c>
      <c r="E38" s="53">
        <v>0</v>
      </c>
      <c r="F38" s="53">
        <v>0</v>
      </c>
      <c r="G38" s="43">
        <f>SUM(C38:F38)</f>
        <v>866000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  <c r="M38" s="42">
        <v>0</v>
      </c>
      <c r="N38" s="44">
        <f t="shared" si="37"/>
        <v>0</v>
      </c>
      <c r="O38" s="53">
        <v>0</v>
      </c>
      <c r="P38" s="53">
        <v>0</v>
      </c>
      <c r="Q38" s="42">
        <v>0</v>
      </c>
      <c r="R38" s="42">
        <v>0</v>
      </c>
      <c r="S38" s="44">
        <f>SUM(O38:R38)</f>
        <v>0</v>
      </c>
      <c r="T38" s="53">
        <v>0</v>
      </c>
      <c r="U38" s="44">
        <f t="shared" ref="U38:U46" si="41">T38</f>
        <v>0</v>
      </c>
      <c r="V38" s="44">
        <f>C38+H38</f>
        <v>866000</v>
      </c>
      <c r="W38" s="44">
        <f>I38+O38+T38</f>
        <v>0</v>
      </c>
      <c r="X38" s="44">
        <f>J38</f>
        <v>0</v>
      </c>
      <c r="Y38" s="44">
        <f t="shared" si="39"/>
        <v>0</v>
      </c>
      <c r="Z38" s="44">
        <f>L38+P38</f>
        <v>0</v>
      </c>
      <c r="AA38" s="44">
        <f t="shared" ref="AA38:AA40" si="42">Q38</f>
        <v>0</v>
      </c>
      <c r="AB38" s="44">
        <f>M38+R38</f>
        <v>0</v>
      </c>
      <c r="AC38" s="44">
        <f>E38</f>
        <v>0</v>
      </c>
      <c r="AD38" s="44">
        <f>F38</f>
        <v>0</v>
      </c>
      <c r="AE38" s="45">
        <f t="shared" ref="AE38:AE41" si="43">SUM(V38:AD38)</f>
        <v>866000</v>
      </c>
      <c r="AF38" s="46"/>
    </row>
    <row r="39" spans="1:34" s="48" customFormat="1" ht="33" customHeight="1" x14ac:dyDescent="0.25">
      <c r="A39" s="128" t="s">
        <v>24</v>
      </c>
      <c r="B39" s="129"/>
      <c r="C39" s="50">
        <f>SUM(C40:C46)</f>
        <v>179056639</v>
      </c>
      <c r="D39" s="50">
        <f t="shared" ref="D39:AE39" si="44">SUM(D40:D46)</f>
        <v>2212978</v>
      </c>
      <c r="E39" s="50">
        <f t="shared" si="44"/>
        <v>0</v>
      </c>
      <c r="F39" s="50">
        <f t="shared" si="44"/>
        <v>0</v>
      </c>
      <c r="G39" s="50">
        <f t="shared" si="44"/>
        <v>181269617</v>
      </c>
      <c r="H39" s="50">
        <f t="shared" si="44"/>
        <v>22717695</v>
      </c>
      <c r="I39" s="50">
        <f t="shared" si="44"/>
        <v>0</v>
      </c>
      <c r="J39" s="50">
        <f t="shared" si="44"/>
        <v>0</v>
      </c>
      <c r="K39" s="50">
        <f t="shared" si="44"/>
        <v>0</v>
      </c>
      <c r="L39" s="50">
        <f t="shared" si="44"/>
        <v>0</v>
      </c>
      <c r="M39" s="50">
        <f t="shared" si="44"/>
        <v>0</v>
      </c>
      <c r="N39" s="50">
        <f t="shared" si="44"/>
        <v>22717695</v>
      </c>
      <c r="O39" s="50">
        <f t="shared" si="44"/>
        <v>0</v>
      </c>
      <c r="P39" s="50">
        <f t="shared" si="44"/>
        <v>0</v>
      </c>
      <c r="Q39" s="50">
        <f t="shared" si="44"/>
        <v>0</v>
      </c>
      <c r="R39" s="50">
        <f t="shared" si="44"/>
        <v>0</v>
      </c>
      <c r="S39" s="50">
        <f t="shared" si="44"/>
        <v>0</v>
      </c>
      <c r="T39" s="50">
        <f t="shared" si="44"/>
        <v>0</v>
      </c>
      <c r="U39" s="50">
        <f t="shared" si="44"/>
        <v>0</v>
      </c>
      <c r="V39" s="50">
        <f t="shared" si="44"/>
        <v>201774334</v>
      </c>
      <c r="W39" s="50">
        <f t="shared" si="44"/>
        <v>0</v>
      </c>
      <c r="X39" s="50">
        <f t="shared" si="44"/>
        <v>0</v>
      </c>
      <c r="Y39" s="50">
        <f t="shared" si="44"/>
        <v>2212978</v>
      </c>
      <c r="Z39" s="50">
        <f t="shared" si="44"/>
        <v>0</v>
      </c>
      <c r="AA39" s="50">
        <f t="shared" si="44"/>
        <v>0</v>
      </c>
      <c r="AB39" s="50">
        <f t="shared" si="44"/>
        <v>0</v>
      </c>
      <c r="AC39" s="50">
        <f t="shared" si="44"/>
        <v>0</v>
      </c>
      <c r="AD39" s="50">
        <f t="shared" si="44"/>
        <v>0</v>
      </c>
      <c r="AE39" s="51">
        <f t="shared" si="44"/>
        <v>203987312</v>
      </c>
    </row>
    <row r="40" spans="1:34" s="49" customFormat="1" ht="72" customHeight="1" x14ac:dyDescent="0.35">
      <c r="A40" s="56" t="s">
        <v>26</v>
      </c>
      <c r="B40" s="54" t="s">
        <v>66</v>
      </c>
      <c r="C40" s="53">
        <v>160130205</v>
      </c>
      <c r="D40" s="53">
        <v>2212978</v>
      </c>
      <c r="E40" s="53">
        <v>0</v>
      </c>
      <c r="F40" s="53">
        <v>0</v>
      </c>
      <c r="G40" s="43">
        <f t="shared" ref="G40:G46" si="45">SUM(C40:F40)</f>
        <v>162343183</v>
      </c>
      <c r="H40" s="53">
        <v>150000</v>
      </c>
      <c r="I40" s="53">
        <v>0</v>
      </c>
      <c r="J40" s="53">
        <v>0</v>
      </c>
      <c r="K40" s="53">
        <v>0</v>
      </c>
      <c r="L40" s="53">
        <v>0</v>
      </c>
      <c r="M40" s="42">
        <v>0</v>
      </c>
      <c r="N40" s="44">
        <f t="shared" si="37"/>
        <v>150000</v>
      </c>
      <c r="O40" s="53">
        <v>0</v>
      </c>
      <c r="P40" s="53">
        <v>0</v>
      </c>
      <c r="Q40" s="42">
        <v>0</v>
      </c>
      <c r="R40" s="42">
        <v>0</v>
      </c>
      <c r="S40" s="44">
        <f t="shared" ref="S40:S46" si="46">SUM(O40:R40)</f>
        <v>0</v>
      </c>
      <c r="T40" s="53">
        <v>0</v>
      </c>
      <c r="U40" s="44">
        <f t="shared" si="41"/>
        <v>0</v>
      </c>
      <c r="V40" s="44">
        <f t="shared" ref="V40:V46" si="47">C40+H40</f>
        <v>160280205</v>
      </c>
      <c r="W40" s="44">
        <f t="shared" ref="W40:W46" si="48">I40+O40+T40</f>
        <v>0</v>
      </c>
      <c r="X40" s="44">
        <f t="shared" ref="X40:X46" si="49">J40</f>
        <v>0</v>
      </c>
      <c r="Y40" s="44">
        <f t="shared" ref="Y40:Y46" si="50">D40+K40</f>
        <v>2212978</v>
      </c>
      <c r="Z40" s="44">
        <f t="shared" ref="Z40:Z46" si="51">L40+P40</f>
        <v>0</v>
      </c>
      <c r="AA40" s="44">
        <f t="shared" si="42"/>
        <v>0</v>
      </c>
      <c r="AB40" s="44">
        <f t="shared" ref="AB40:AB46" si="52">M40+R40</f>
        <v>0</v>
      </c>
      <c r="AC40" s="44">
        <f t="shared" ref="AC40:AD46" si="53">E40</f>
        <v>0</v>
      </c>
      <c r="AD40" s="44">
        <f t="shared" si="53"/>
        <v>0</v>
      </c>
      <c r="AE40" s="45">
        <f t="shared" si="43"/>
        <v>162493183</v>
      </c>
      <c r="AF40" s="46"/>
    </row>
    <row r="41" spans="1:34" s="49" customFormat="1" ht="57" customHeight="1" x14ac:dyDescent="0.35">
      <c r="A41" s="56" t="s">
        <v>29</v>
      </c>
      <c r="B41" s="54" t="s">
        <v>34</v>
      </c>
      <c r="C41" s="53">
        <v>0</v>
      </c>
      <c r="D41" s="53">
        <v>0</v>
      </c>
      <c r="E41" s="53">
        <v>0</v>
      </c>
      <c r="F41" s="53">
        <v>0</v>
      </c>
      <c r="G41" s="43">
        <f t="shared" si="45"/>
        <v>0</v>
      </c>
      <c r="H41" s="53">
        <v>10670913</v>
      </c>
      <c r="I41" s="53">
        <v>0</v>
      </c>
      <c r="J41" s="53">
        <v>0</v>
      </c>
      <c r="K41" s="53">
        <v>0</v>
      </c>
      <c r="L41" s="53">
        <v>0</v>
      </c>
      <c r="M41" s="42">
        <v>0</v>
      </c>
      <c r="N41" s="44">
        <f t="shared" si="37"/>
        <v>10670913</v>
      </c>
      <c r="O41" s="53">
        <v>0</v>
      </c>
      <c r="P41" s="53">
        <v>0</v>
      </c>
      <c r="Q41" s="42">
        <v>0</v>
      </c>
      <c r="R41" s="42">
        <v>0</v>
      </c>
      <c r="S41" s="44">
        <f t="shared" si="46"/>
        <v>0</v>
      </c>
      <c r="T41" s="42">
        <v>0</v>
      </c>
      <c r="U41" s="44">
        <f t="shared" si="41"/>
        <v>0</v>
      </c>
      <c r="V41" s="44">
        <f t="shared" si="47"/>
        <v>10670913</v>
      </c>
      <c r="W41" s="44">
        <f t="shared" si="48"/>
        <v>0</v>
      </c>
      <c r="X41" s="44">
        <f t="shared" si="49"/>
        <v>0</v>
      </c>
      <c r="Y41" s="44">
        <f t="shared" si="50"/>
        <v>0</v>
      </c>
      <c r="Z41" s="44">
        <f t="shared" si="51"/>
        <v>0</v>
      </c>
      <c r="AA41" s="44">
        <f>Q41</f>
        <v>0</v>
      </c>
      <c r="AB41" s="44">
        <f t="shared" si="52"/>
        <v>0</v>
      </c>
      <c r="AC41" s="44">
        <f t="shared" si="53"/>
        <v>0</v>
      </c>
      <c r="AD41" s="44">
        <f t="shared" si="53"/>
        <v>0</v>
      </c>
      <c r="AE41" s="45">
        <f t="shared" si="43"/>
        <v>10670913</v>
      </c>
      <c r="AF41" s="46"/>
    </row>
    <row r="42" spans="1:34" s="49" customFormat="1" ht="57" customHeight="1" x14ac:dyDescent="0.35">
      <c r="A42" s="57"/>
      <c r="B42" s="58" t="s">
        <v>121</v>
      </c>
      <c r="C42" s="53">
        <v>0</v>
      </c>
      <c r="D42" s="53">
        <v>0</v>
      </c>
      <c r="E42" s="53">
        <v>0</v>
      </c>
      <c r="F42" s="53">
        <v>0</v>
      </c>
      <c r="G42" s="43">
        <f t="shared" si="45"/>
        <v>0</v>
      </c>
      <c r="H42" s="59">
        <v>50000</v>
      </c>
      <c r="I42" s="53">
        <v>0</v>
      </c>
      <c r="J42" s="53">
        <v>0</v>
      </c>
      <c r="K42" s="53">
        <v>0</v>
      </c>
      <c r="L42" s="53">
        <v>0</v>
      </c>
      <c r="M42" s="42">
        <v>0</v>
      </c>
      <c r="N42" s="44">
        <f t="shared" si="37"/>
        <v>50000</v>
      </c>
      <c r="O42" s="53">
        <v>0</v>
      </c>
      <c r="P42" s="53">
        <v>0</v>
      </c>
      <c r="Q42" s="42">
        <v>0</v>
      </c>
      <c r="R42" s="42">
        <v>0</v>
      </c>
      <c r="S42" s="44">
        <f t="shared" si="46"/>
        <v>0</v>
      </c>
      <c r="T42" s="42">
        <v>0</v>
      </c>
      <c r="U42" s="44">
        <f t="shared" si="41"/>
        <v>0</v>
      </c>
      <c r="V42" s="44">
        <f t="shared" si="47"/>
        <v>50000</v>
      </c>
      <c r="W42" s="44">
        <f t="shared" si="48"/>
        <v>0</v>
      </c>
      <c r="X42" s="44">
        <f t="shared" si="49"/>
        <v>0</v>
      </c>
      <c r="Y42" s="44">
        <f t="shared" si="50"/>
        <v>0</v>
      </c>
      <c r="Z42" s="44">
        <f t="shared" si="51"/>
        <v>0</v>
      </c>
      <c r="AA42" s="44">
        <f t="shared" ref="AA42:AA105" si="54">Q42</f>
        <v>0</v>
      </c>
      <c r="AB42" s="44">
        <f t="shared" si="52"/>
        <v>0</v>
      </c>
      <c r="AC42" s="44">
        <f t="shared" si="53"/>
        <v>0</v>
      </c>
      <c r="AD42" s="44">
        <f t="shared" si="53"/>
        <v>0</v>
      </c>
      <c r="AE42" s="45">
        <f t="shared" ref="AE42:AE105" si="55">SUM(V42:AD42)</f>
        <v>50000</v>
      </c>
      <c r="AF42" s="46"/>
    </row>
    <row r="43" spans="1:34" s="49" customFormat="1" ht="45" customHeight="1" x14ac:dyDescent="0.35">
      <c r="A43" s="57"/>
      <c r="B43" s="58" t="s">
        <v>65</v>
      </c>
      <c r="C43" s="53">
        <v>0</v>
      </c>
      <c r="D43" s="53">
        <v>0</v>
      </c>
      <c r="E43" s="53">
        <v>0</v>
      </c>
      <c r="F43" s="53">
        <v>0</v>
      </c>
      <c r="G43" s="43">
        <f t="shared" si="45"/>
        <v>0</v>
      </c>
      <c r="H43" s="59">
        <v>10771386</v>
      </c>
      <c r="I43" s="53">
        <v>0</v>
      </c>
      <c r="J43" s="53">
        <v>0</v>
      </c>
      <c r="K43" s="53">
        <v>0</v>
      </c>
      <c r="L43" s="53">
        <v>0</v>
      </c>
      <c r="M43" s="42">
        <v>0</v>
      </c>
      <c r="N43" s="44">
        <f t="shared" si="37"/>
        <v>10771386</v>
      </c>
      <c r="O43" s="53">
        <v>0</v>
      </c>
      <c r="P43" s="53">
        <v>0</v>
      </c>
      <c r="Q43" s="42">
        <v>0</v>
      </c>
      <c r="R43" s="42">
        <v>0</v>
      </c>
      <c r="S43" s="44">
        <f t="shared" si="46"/>
        <v>0</v>
      </c>
      <c r="T43" s="42">
        <v>0</v>
      </c>
      <c r="U43" s="44">
        <f t="shared" si="41"/>
        <v>0</v>
      </c>
      <c r="V43" s="44">
        <f t="shared" si="47"/>
        <v>10771386</v>
      </c>
      <c r="W43" s="44">
        <f t="shared" si="48"/>
        <v>0</v>
      </c>
      <c r="X43" s="44">
        <f t="shared" si="49"/>
        <v>0</v>
      </c>
      <c r="Y43" s="44">
        <f t="shared" si="50"/>
        <v>0</v>
      </c>
      <c r="Z43" s="44">
        <f t="shared" si="51"/>
        <v>0</v>
      </c>
      <c r="AA43" s="44">
        <f t="shared" si="54"/>
        <v>0</v>
      </c>
      <c r="AB43" s="44">
        <f t="shared" si="52"/>
        <v>0</v>
      </c>
      <c r="AC43" s="44">
        <f t="shared" si="53"/>
        <v>0</v>
      </c>
      <c r="AD43" s="44">
        <f t="shared" si="53"/>
        <v>0</v>
      </c>
      <c r="AE43" s="45">
        <f t="shared" si="55"/>
        <v>10771386</v>
      </c>
      <c r="AF43" s="46"/>
    </row>
    <row r="44" spans="1:34" s="49" customFormat="1" ht="45" customHeight="1" x14ac:dyDescent="0.35">
      <c r="A44" s="57"/>
      <c r="B44" s="58" t="s">
        <v>33</v>
      </c>
      <c r="C44" s="53">
        <v>0</v>
      </c>
      <c r="D44" s="53">
        <v>0</v>
      </c>
      <c r="E44" s="53">
        <v>0</v>
      </c>
      <c r="F44" s="53">
        <v>0</v>
      </c>
      <c r="G44" s="43">
        <f t="shared" si="45"/>
        <v>0</v>
      </c>
      <c r="H44" s="59">
        <v>1075396</v>
      </c>
      <c r="I44" s="53">
        <v>0</v>
      </c>
      <c r="J44" s="53">
        <v>0</v>
      </c>
      <c r="K44" s="53">
        <v>0</v>
      </c>
      <c r="L44" s="53">
        <v>0</v>
      </c>
      <c r="M44" s="42">
        <v>0</v>
      </c>
      <c r="N44" s="44">
        <f t="shared" si="37"/>
        <v>1075396</v>
      </c>
      <c r="O44" s="53">
        <v>0</v>
      </c>
      <c r="P44" s="53">
        <v>0</v>
      </c>
      <c r="Q44" s="42">
        <v>0</v>
      </c>
      <c r="R44" s="42">
        <v>0</v>
      </c>
      <c r="S44" s="44">
        <f t="shared" si="46"/>
        <v>0</v>
      </c>
      <c r="T44" s="42">
        <v>0</v>
      </c>
      <c r="U44" s="44">
        <f t="shared" si="41"/>
        <v>0</v>
      </c>
      <c r="V44" s="44">
        <f t="shared" si="47"/>
        <v>1075396</v>
      </c>
      <c r="W44" s="44">
        <f t="shared" si="48"/>
        <v>0</v>
      </c>
      <c r="X44" s="44">
        <f t="shared" si="49"/>
        <v>0</v>
      </c>
      <c r="Y44" s="44">
        <f t="shared" si="50"/>
        <v>0</v>
      </c>
      <c r="Z44" s="44">
        <f t="shared" si="51"/>
        <v>0</v>
      </c>
      <c r="AA44" s="44">
        <f t="shared" si="54"/>
        <v>0</v>
      </c>
      <c r="AB44" s="44">
        <f t="shared" si="52"/>
        <v>0</v>
      </c>
      <c r="AC44" s="44">
        <f t="shared" si="53"/>
        <v>0</v>
      </c>
      <c r="AD44" s="44">
        <f t="shared" si="53"/>
        <v>0</v>
      </c>
      <c r="AE44" s="45">
        <f t="shared" si="55"/>
        <v>1075396</v>
      </c>
      <c r="AF44" s="46"/>
    </row>
    <row r="45" spans="1:34" s="49" customFormat="1" ht="72" customHeight="1" x14ac:dyDescent="0.35">
      <c r="A45" s="57"/>
      <c r="B45" s="58" t="s">
        <v>123</v>
      </c>
      <c r="C45" s="59">
        <v>10052530</v>
      </c>
      <c r="D45" s="53">
        <v>0</v>
      </c>
      <c r="E45" s="53">
        <v>0</v>
      </c>
      <c r="F45" s="53">
        <v>0</v>
      </c>
      <c r="G45" s="43">
        <f t="shared" si="45"/>
        <v>10052530</v>
      </c>
      <c r="H45" s="59">
        <v>0</v>
      </c>
      <c r="I45" s="53">
        <v>0</v>
      </c>
      <c r="J45" s="53">
        <v>0</v>
      </c>
      <c r="K45" s="53">
        <v>0</v>
      </c>
      <c r="L45" s="53">
        <v>0</v>
      </c>
      <c r="M45" s="42">
        <v>0</v>
      </c>
      <c r="N45" s="44">
        <f t="shared" si="37"/>
        <v>0</v>
      </c>
      <c r="O45" s="53">
        <v>0</v>
      </c>
      <c r="P45" s="53">
        <v>0</v>
      </c>
      <c r="Q45" s="42">
        <v>0</v>
      </c>
      <c r="R45" s="42">
        <v>0</v>
      </c>
      <c r="S45" s="44">
        <f t="shared" si="46"/>
        <v>0</v>
      </c>
      <c r="T45" s="42">
        <v>0</v>
      </c>
      <c r="U45" s="44">
        <f t="shared" si="41"/>
        <v>0</v>
      </c>
      <c r="V45" s="44">
        <f t="shared" si="47"/>
        <v>10052530</v>
      </c>
      <c r="W45" s="44">
        <f t="shared" si="48"/>
        <v>0</v>
      </c>
      <c r="X45" s="44">
        <f t="shared" si="49"/>
        <v>0</v>
      </c>
      <c r="Y45" s="44">
        <f t="shared" si="50"/>
        <v>0</v>
      </c>
      <c r="Z45" s="44">
        <f t="shared" si="51"/>
        <v>0</v>
      </c>
      <c r="AA45" s="44">
        <f t="shared" si="54"/>
        <v>0</v>
      </c>
      <c r="AB45" s="44">
        <f t="shared" si="52"/>
        <v>0</v>
      </c>
      <c r="AC45" s="44">
        <f t="shared" si="53"/>
        <v>0</v>
      </c>
      <c r="AD45" s="44">
        <f t="shared" si="53"/>
        <v>0</v>
      </c>
      <c r="AE45" s="45">
        <f t="shared" si="55"/>
        <v>10052530</v>
      </c>
      <c r="AF45" s="46"/>
    </row>
    <row r="46" spans="1:34" s="49" customFormat="1" ht="72" customHeight="1" thickBot="1" x14ac:dyDescent="0.4">
      <c r="A46" s="57"/>
      <c r="B46" s="58" t="s">
        <v>124</v>
      </c>
      <c r="C46" s="59">
        <v>8873904</v>
      </c>
      <c r="D46" s="53">
        <v>0</v>
      </c>
      <c r="E46" s="53">
        <v>0</v>
      </c>
      <c r="F46" s="53">
        <v>0</v>
      </c>
      <c r="G46" s="43">
        <f t="shared" si="45"/>
        <v>8873904</v>
      </c>
      <c r="H46" s="59">
        <v>0</v>
      </c>
      <c r="I46" s="53">
        <v>0</v>
      </c>
      <c r="J46" s="53">
        <v>0</v>
      </c>
      <c r="K46" s="53">
        <v>0</v>
      </c>
      <c r="L46" s="53">
        <v>0</v>
      </c>
      <c r="M46" s="42">
        <v>0</v>
      </c>
      <c r="N46" s="44">
        <f t="shared" si="37"/>
        <v>0</v>
      </c>
      <c r="O46" s="53">
        <v>0</v>
      </c>
      <c r="P46" s="53">
        <v>0</v>
      </c>
      <c r="Q46" s="42">
        <v>0</v>
      </c>
      <c r="R46" s="42">
        <v>0</v>
      </c>
      <c r="S46" s="44">
        <f t="shared" si="46"/>
        <v>0</v>
      </c>
      <c r="T46" s="42">
        <v>0</v>
      </c>
      <c r="U46" s="44">
        <f t="shared" si="41"/>
        <v>0</v>
      </c>
      <c r="V46" s="44">
        <f t="shared" si="47"/>
        <v>8873904</v>
      </c>
      <c r="W46" s="44">
        <f t="shared" si="48"/>
        <v>0</v>
      </c>
      <c r="X46" s="44">
        <f t="shared" si="49"/>
        <v>0</v>
      </c>
      <c r="Y46" s="44">
        <f t="shared" si="50"/>
        <v>0</v>
      </c>
      <c r="Z46" s="44">
        <f t="shared" si="51"/>
        <v>0</v>
      </c>
      <c r="AA46" s="44">
        <f t="shared" si="54"/>
        <v>0</v>
      </c>
      <c r="AB46" s="44">
        <f t="shared" si="52"/>
        <v>0</v>
      </c>
      <c r="AC46" s="44">
        <f t="shared" si="53"/>
        <v>0</v>
      </c>
      <c r="AD46" s="44">
        <f t="shared" si="53"/>
        <v>0</v>
      </c>
      <c r="AE46" s="45">
        <f t="shared" si="55"/>
        <v>8873904</v>
      </c>
      <c r="AF46" s="46"/>
    </row>
    <row r="47" spans="1:34" s="34" customFormat="1" ht="36" customHeight="1" thickBot="1" x14ac:dyDescent="0.3">
      <c r="A47" s="154" t="s">
        <v>35</v>
      </c>
      <c r="B47" s="155"/>
      <c r="C47" s="62">
        <f>C48+C69+C82</f>
        <v>0</v>
      </c>
      <c r="D47" s="62">
        <f>D48+D69+D82</f>
        <v>0</v>
      </c>
      <c r="E47" s="62">
        <f>E48+E69+E82</f>
        <v>0</v>
      </c>
      <c r="F47" s="62">
        <f t="shared" ref="F47:AE47" si="56">F48+F69+F82</f>
        <v>0</v>
      </c>
      <c r="G47" s="62">
        <f t="shared" si="56"/>
        <v>0</v>
      </c>
      <c r="H47" s="62">
        <f t="shared" si="56"/>
        <v>0</v>
      </c>
      <c r="I47" s="62">
        <f t="shared" si="56"/>
        <v>2228000</v>
      </c>
      <c r="J47" s="62">
        <f t="shared" si="56"/>
        <v>74060</v>
      </c>
      <c r="K47" s="62">
        <f t="shared" si="56"/>
        <v>6302986</v>
      </c>
      <c r="L47" s="62">
        <f t="shared" si="56"/>
        <v>167596226</v>
      </c>
      <c r="M47" s="62">
        <f t="shared" si="56"/>
        <v>0</v>
      </c>
      <c r="N47" s="62">
        <f t="shared" si="56"/>
        <v>176201272</v>
      </c>
      <c r="O47" s="62">
        <f t="shared" si="56"/>
        <v>5500550</v>
      </c>
      <c r="P47" s="62">
        <f t="shared" si="56"/>
        <v>2969450</v>
      </c>
      <c r="Q47" s="62">
        <f t="shared" si="56"/>
        <v>525000</v>
      </c>
      <c r="R47" s="62">
        <f t="shared" si="56"/>
        <v>0</v>
      </c>
      <c r="S47" s="62">
        <f t="shared" si="56"/>
        <v>8995000</v>
      </c>
      <c r="T47" s="62">
        <f t="shared" si="56"/>
        <v>50000</v>
      </c>
      <c r="U47" s="62">
        <f t="shared" si="56"/>
        <v>50000</v>
      </c>
      <c r="V47" s="62">
        <f t="shared" si="56"/>
        <v>0</v>
      </c>
      <c r="W47" s="62">
        <f t="shared" si="56"/>
        <v>7778550</v>
      </c>
      <c r="X47" s="62">
        <f t="shared" si="56"/>
        <v>74060</v>
      </c>
      <c r="Y47" s="62">
        <f t="shared" si="56"/>
        <v>6302986</v>
      </c>
      <c r="Z47" s="62">
        <f t="shared" si="56"/>
        <v>170565676</v>
      </c>
      <c r="AA47" s="62">
        <f t="shared" si="56"/>
        <v>525000</v>
      </c>
      <c r="AB47" s="62">
        <f t="shared" si="56"/>
        <v>0</v>
      </c>
      <c r="AC47" s="62">
        <f t="shared" si="56"/>
        <v>0</v>
      </c>
      <c r="AD47" s="62">
        <f t="shared" si="56"/>
        <v>0</v>
      </c>
      <c r="AE47" s="63">
        <f t="shared" si="56"/>
        <v>185246272</v>
      </c>
      <c r="AF47" s="33"/>
      <c r="AG47" s="64"/>
      <c r="AH47" s="35"/>
    </row>
    <row r="48" spans="1:34" s="34" customFormat="1" ht="36" customHeight="1" thickBot="1" x14ac:dyDescent="0.3">
      <c r="A48" s="150" t="s">
        <v>18</v>
      </c>
      <c r="B48" s="151"/>
      <c r="C48" s="36">
        <f>C49+C61</f>
        <v>0</v>
      </c>
      <c r="D48" s="36">
        <f t="shared" ref="D48:E48" si="57">D49+D61</f>
        <v>0</v>
      </c>
      <c r="E48" s="36">
        <f t="shared" si="57"/>
        <v>0</v>
      </c>
      <c r="F48" s="36">
        <f t="shared" ref="F48" si="58">F49+F61</f>
        <v>0</v>
      </c>
      <c r="G48" s="36">
        <f t="shared" ref="G48" si="59">G49+G61</f>
        <v>0</v>
      </c>
      <c r="H48" s="36">
        <f t="shared" ref="H48" si="60">H49+H61</f>
        <v>0</v>
      </c>
      <c r="I48" s="36">
        <f t="shared" ref="I48" si="61">I49+I61</f>
        <v>1628000</v>
      </c>
      <c r="J48" s="36">
        <f t="shared" ref="J48" si="62">J49+J61</f>
        <v>0</v>
      </c>
      <c r="K48" s="36">
        <f t="shared" ref="K48" si="63">K49+K61</f>
        <v>6302986</v>
      </c>
      <c r="L48" s="36">
        <f t="shared" ref="L48" si="64">L49+L61</f>
        <v>113754544</v>
      </c>
      <c r="M48" s="36">
        <f t="shared" ref="M48" si="65">M49+M61</f>
        <v>0</v>
      </c>
      <c r="N48" s="36">
        <f t="shared" ref="N48" si="66">N49+N61</f>
        <v>121685530</v>
      </c>
      <c r="O48" s="36">
        <f t="shared" ref="O48" si="67">O49+O61</f>
        <v>2390000</v>
      </c>
      <c r="P48" s="36">
        <f t="shared" ref="P48" si="68">P49+P61</f>
        <v>0</v>
      </c>
      <c r="Q48" s="36">
        <f t="shared" ref="Q48" si="69">Q49+Q61</f>
        <v>400000</v>
      </c>
      <c r="R48" s="36">
        <f t="shared" ref="R48" si="70">R49+R61</f>
        <v>0</v>
      </c>
      <c r="S48" s="36">
        <f t="shared" ref="S48" si="71">S49+S61</f>
        <v>2790000</v>
      </c>
      <c r="T48" s="36">
        <f t="shared" ref="T48" si="72">T49+T61</f>
        <v>50000</v>
      </c>
      <c r="U48" s="36">
        <f t="shared" ref="U48" si="73">U49+U61</f>
        <v>50000</v>
      </c>
      <c r="V48" s="36">
        <f t="shared" ref="V48" si="74">V49+V61</f>
        <v>0</v>
      </c>
      <c r="W48" s="36">
        <f t="shared" ref="W48" si="75">W49+W61</f>
        <v>4068000</v>
      </c>
      <c r="X48" s="36">
        <f t="shared" ref="X48" si="76">X49+X61</f>
        <v>0</v>
      </c>
      <c r="Y48" s="36">
        <f t="shared" ref="Y48" si="77">Y49+Y61</f>
        <v>6302986</v>
      </c>
      <c r="Z48" s="36">
        <f t="shared" ref="Z48" si="78">Z49+Z61</f>
        <v>113754544</v>
      </c>
      <c r="AA48" s="36">
        <f t="shared" ref="AA48" si="79">AA49+AA61</f>
        <v>400000</v>
      </c>
      <c r="AB48" s="36">
        <f t="shared" ref="AB48" si="80">AB49+AB61</f>
        <v>0</v>
      </c>
      <c r="AC48" s="36">
        <f t="shared" ref="AC48" si="81">AC49+AC61</f>
        <v>0</v>
      </c>
      <c r="AD48" s="36">
        <f t="shared" ref="AD48" si="82">AD49+AD61</f>
        <v>0</v>
      </c>
      <c r="AE48" s="37">
        <f t="shared" ref="AE48" si="83">AE49+AE61</f>
        <v>124525530</v>
      </c>
      <c r="AF48" s="33"/>
      <c r="AH48" s="35"/>
    </row>
    <row r="49" spans="1:34" s="34" customFormat="1" ht="33" customHeight="1" x14ac:dyDescent="0.25">
      <c r="A49" s="143" t="s">
        <v>22</v>
      </c>
      <c r="B49" s="144"/>
      <c r="C49" s="38">
        <f>SUM(C50:C60)</f>
        <v>0</v>
      </c>
      <c r="D49" s="38">
        <f t="shared" ref="D49:E49" si="84">SUM(D50:D60)</f>
        <v>0</v>
      </c>
      <c r="E49" s="38">
        <f t="shared" si="84"/>
        <v>0</v>
      </c>
      <c r="F49" s="38">
        <f t="shared" ref="F49" si="85">SUM(F50:F60)</f>
        <v>0</v>
      </c>
      <c r="G49" s="38">
        <f t="shared" ref="G49" si="86">SUM(G50:G60)</f>
        <v>0</v>
      </c>
      <c r="H49" s="38">
        <f t="shared" ref="H49" si="87">SUM(H50:H60)</f>
        <v>0</v>
      </c>
      <c r="I49" s="38">
        <f t="shared" ref="I49" si="88">SUM(I50:I60)</f>
        <v>1628000</v>
      </c>
      <c r="J49" s="38">
        <f t="shared" ref="J49" si="89">SUM(J50:J60)</f>
        <v>0</v>
      </c>
      <c r="K49" s="38">
        <f t="shared" ref="K49" si="90">SUM(K50:K60)</f>
        <v>0</v>
      </c>
      <c r="L49" s="38">
        <f t="shared" ref="L49" si="91">SUM(L50:L60)</f>
        <v>39000402</v>
      </c>
      <c r="M49" s="38">
        <f t="shared" ref="M49" si="92">SUM(M50:M60)</f>
        <v>0</v>
      </c>
      <c r="N49" s="38">
        <f t="shared" ref="N49" si="93">SUM(N50:N60)</f>
        <v>40628402</v>
      </c>
      <c r="O49" s="38">
        <f t="shared" ref="O49" si="94">SUM(O50:O60)</f>
        <v>2370000</v>
      </c>
      <c r="P49" s="38">
        <f t="shared" ref="P49" si="95">SUM(P50:P60)</f>
        <v>0</v>
      </c>
      <c r="Q49" s="38">
        <f t="shared" ref="Q49" si="96">SUM(Q50:Q60)</f>
        <v>400000</v>
      </c>
      <c r="R49" s="38">
        <f t="shared" ref="R49" si="97">SUM(R50:R60)</f>
        <v>0</v>
      </c>
      <c r="S49" s="38">
        <f t="shared" ref="S49" si="98">SUM(S50:S60)</f>
        <v>2770000</v>
      </c>
      <c r="T49" s="38">
        <f t="shared" ref="T49" si="99">SUM(T50:T60)</f>
        <v>50000</v>
      </c>
      <c r="U49" s="38">
        <f t="shared" ref="U49" si="100">SUM(U50:U60)</f>
        <v>50000</v>
      </c>
      <c r="V49" s="38">
        <f t="shared" ref="V49" si="101">SUM(V50:V60)</f>
        <v>0</v>
      </c>
      <c r="W49" s="38">
        <f t="shared" ref="W49" si="102">SUM(W50:W60)</f>
        <v>4048000</v>
      </c>
      <c r="X49" s="38">
        <f t="shared" ref="X49" si="103">SUM(X50:X60)</f>
        <v>0</v>
      </c>
      <c r="Y49" s="38">
        <f t="shared" ref="Y49" si="104">SUM(Y50:Y60)</f>
        <v>0</v>
      </c>
      <c r="Z49" s="38">
        <f t="shared" ref="Z49" si="105">SUM(Z50:Z60)</f>
        <v>39000402</v>
      </c>
      <c r="AA49" s="38">
        <f t="shared" ref="AA49" si="106">SUM(AA50:AA60)</f>
        <v>400000</v>
      </c>
      <c r="AB49" s="38">
        <f t="shared" ref="AB49" si="107">SUM(AB50:AB60)</f>
        <v>0</v>
      </c>
      <c r="AC49" s="38">
        <f t="shared" ref="AC49" si="108">SUM(AC50:AC60)</f>
        <v>0</v>
      </c>
      <c r="AD49" s="38">
        <f t="shared" ref="AD49" si="109">SUM(AD50:AD60)</f>
        <v>0</v>
      </c>
      <c r="AE49" s="39">
        <f t="shared" ref="AE49" si="110">SUM(AE50:AE60)</f>
        <v>43448402</v>
      </c>
      <c r="AF49" s="33"/>
      <c r="AH49" s="35"/>
    </row>
    <row r="50" spans="1:34" s="66" customFormat="1" ht="33" customHeight="1" x14ac:dyDescent="0.35">
      <c r="A50" s="40" t="s">
        <v>23</v>
      </c>
      <c r="B50" s="41" t="s">
        <v>69</v>
      </c>
      <c r="C50" s="42">
        <v>0</v>
      </c>
      <c r="D50" s="42">
        <v>0</v>
      </c>
      <c r="E50" s="42">
        <v>0</v>
      </c>
      <c r="F50" s="42">
        <v>0</v>
      </c>
      <c r="G50" s="44">
        <f t="shared" ref="G50:G54" si="111">SUM(C50:F50)</f>
        <v>0</v>
      </c>
      <c r="H50" s="42">
        <v>0</v>
      </c>
      <c r="I50" s="42">
        <v>0</v>
      </c>
      <c r="J50" s="42">
        <v>0</v>
      </c>
      <c r="K50" s="42">
        <v>0</v>
      </c>
      <c r="L50" s="42">
        <v>1502000</v>
      </c>
      <c r="M50" s="42">
        <v>0</v>
      </c>
      <c r="N50" s="44">
        <f t="shared" ref="N50:N60" si="112">SUM(H50:M50)</f>
        <v>1502000</v>
      </c>
      <c r="O50" s="42">
        <v>0</v>
      </c>
      <c r="P50" s="42">
        <v>0</v>
      </c>
      <c r="Q50" s="42">
        <v>0</v>
      </c>
      <c r="R50" s="42">
        <v>0</v>
      </c>
      <c r="S50" s="44">
        <f t="shared" ref="S50:S60" si="113">SUM(O50:R50)</f>
        <v>0</v>
      </c>
      <c r="T50" s="42">
        <v>0</v>
      </c>
      <c r="U50" s="44">
        <f t="shared" ref="U50:U54" si="114">T50</f>
        <v>0</v>
      </c>
      <c r="V50" s="44">
        <f t="shared" ref="V50:V60" si="115">C50+H50</f>
        <v>0</v>
      </c>
      <c r="W50" s="44">
        <f t="shared" ref="W50:W60" si="116">I50+O50+T50</f>
        <v>0</v>
      </c>
      <c r="X50" s="44">
        <f t="shared" ref="X50:X60" si="117">J50</f>
        <v>0</v>
      </c>
      <c r="Y50" s="44">
        <f t="shared" ref="Y50:Y60" si="118">D50+K50</f>
        <v>0</v>
      </c>
      <c r="Z50" s="44">
        <f t="shared" ref="Z50:Z60" si="119">L50+P50</f>
        <v>1502000</v>
      </c>
      <c r="AA50" s="44">
        <f t="shared" si="54"/>
        <v>0</v>
      </c>
      <c r="AB50" s="44">
        <f t="shared" ref="AB50:AB60" si="120">M50+R50</f>
        <v>0</v>
      </c>
      <c r="AC50" s="44">
        <f t="shared" ref="AC50:AC60" si="121">E50</f>
        <v>0</v>
      </c>
      <c r="AD50" s="44">
        <f t="shared" ref="AD50:AD60" si="122">F50</f>
        <v>0</v>
      </c>
      <c r="AE50" s="45">
        <f t="shared" si="55"/>
        <v>1502000</v>
      </c>
      <c r="AF50" s="65"/>
    </row>
    <row r="51" spans="1:34" s="66" customFormat="1" ht="45" customHeight="1" x14ac:dyDescent="0.35">
      <c r="A51" s="40" t="s">
        <v>25</v>
      </c>
      <c r="B51" s="41" t="s">
        <v>37</v>
      </c>
      <c r="C51" s="42">
        <v>0</v>
      </c>
      <c r="D51" s="42">
        <v>0</v>
      </c>
      <c r="E51" s="42">
        <v>0</v>
      </c>
      <c r="F51" s="42">
        <v>0</v>
      </c>
      <c r="G51" s="43">
        <f t="shared" si="111"/>
        <v>0</v>
      </c>
      <c r="H51" s="42">
        <v>0</v>
      </c>
      <c r="I51" s="42">
        <v>0</v>
      </c>
      <c r="J51" s="42">
        <v>0</v>
      </c>
      <c r="K51" s="42">
        <v>0</v>
      </c>
      <c r="L51" s="42">
        <v>51500</v>
      </c>
      <c r="M51" s="42">
        <v>0</v>
      </c>
      <c r="N51" s="44">
        <f t="shared" si="112"/>
        <v>51500</v>
      </c>
      <c r="O51" s="42">
        <v>0</v>
      </c>
      <c r="P51" s="42">
        <v>0</v>
      </c>
      <c r="Q51" s="42">
        <v>0</v>
      </c>
      <c r="R51" s="42">
        <v>0</v>
      </c>
      <c r="S51" s="44">
        <f t="shared" si="113"/>
        <v>0</v>
      </c>
      <c r="T51" s="42">
        <v>0</v>
      </c>
      <c r="U51" s="44">
        <f t="shared" si="114"/>
        <v>0</v>
      </c>
      <c r="V51" s="44">
        <f t="shared" si="115"/>
        <v>0</v>
      </c>
      <c r="W51" s="44">
        <f t="shared" si="116"/>
        <v>0</v>
      </c>
      <c r="X51" s="44">
        <f t="shared" si="117"/>
        <v>0</v>
      </c>
      <c r="Y51" s="44">
        <f t="shared" si="118"/>
        <v>0</v>
      </c>
      <c r="Z51" s="44">
        <f t="shared" si="119"/>
        <v>51500</v>
      </c>
      <c r="AA51" s="44">
        <f t="shared" si="54"/>
        <v>0</v>
      </c>
      <c r="AB51" s="44">
        <f t="shared" si="120"/>
        <v>0</v>
      </c>
      <c r="AC51" s="44">
        <f t="shared" si="121"/>
        <v>0</v>
      </c>
      <c r="AD51" s="44">
        <f t="shared" si="122"/>
        <v>0</v>
      </c>
      <c r="AE51" s="45">
        <f t="shared" si="55"/>
        <v>51500</v>
      </c>
      <c r="AF51" s="67"/>
      <c r="AH51" s="68"/>
    </row>
    <row r="52" spans="1:34" s="66" customFormat="1" ht="33" customHeight="1" x14ac:dyDescent="0.35">
      <c r="A52" s="40" t="s">
        <v>26</v>
      </c>
      <c r="B52" s="41" t="s">
        <v>36</v>
      </c>
      <c r="C52" s="42">
        <v>0</v>
      </c>
      <c r="D52" s="42">
        <v>0</v>
      </c>
      <c r="E52" s="42">
        <v>0</v>
      </c>
      <c r="F52" s="42">
        <v>0</v>
      </c>
      <c r="G52" s="43">
        <f t="shared" si="111"/>
        <v>0</v>
      </c>
      <c r="H52" s="42">
        <v>0</v>
      </c>
      <c r="I52" s="42">
        <v>0</v>
      </c>
      <c r="J52" s="42">
        <v>0</v>
      </c>
      <c r="K52" s="42">
        <v>0</v>
      </c>
      <c r="L52" s="42">
        <v>92000</v>
      </c>
      <c r="M52" s="42">
        <v>0</v>
      </c>
      <c r="N52" s="44">
        <f t="shared" si="112"/>
        <v>92000</v>
      </c>
      <c r="O52" s="42">
        <v>20000</v>
      </c>
      <c r="P52" s="42">
        <v>0</v>
      </c>
      <c r="Q52" s="42">
        <v>0</v>
      </c>
      <c r="R52" s="42">
        <v>0</v>
      </c>
      <c r="S52" s="44">
        <f t="shared" si="113"/>
        <v>20000</v>
      </c>
      <c r="T52" s="42">
        <v>0</v>
      </c>
      <c r="U52" s="44">
        <f t="shared" si="114"/>
        <v>0</v>
      </c>
      <c r="V52" s="44">
        <f t="shared" si="115"/>
        <v>0</v>
      </c>
      <c r="W52" s="44">
        <f t="shared" si="116"/>
        <v>20000</v>
      </c>
      <c r="X52" s="44">
        <f t="shared" si="117"/>
        <v>0</v>
      </c>
      <c r="Y52" s="44">
        <f t="shared" si="118"/>
        <v>0</v>
      </c>
      <c r="Z52" s="44">
        <f t="shared" si="119"/>
        <v>92000</v>
      </c>
      <c r="AA52" s="44">
        <f t="shared" si="54"/>
        <v>0</v>
      </c>
      <c r="AB52" s="44">
        <f t="shared" si="120"/>
        <v>0</v>
      </c>
      <c r="AC52" s="44">
        <f t="shared" si="121"/>
        <v>0</v>
      </c>
      <c r="AD52" s="44">
        <f t="shared" si="122"/>
        <v>0</v>
      </c>
      <c r="AE52" s="45">
        <f t="shared" si="55"/>
        <v>112000</v>
      </c>
      <c r="AF52" s="65"/>
    </row>
    <row r="53" spans="1:34" s="69" customFormat="1" ht="33" customHeight="1" x14ac:dyDescent="0.35">
      <c r="A53" s="40" t="s">
        <v>28</v>
      </c>
      <c r="B53" s="41" t="s">
        <v>72</v>
      </c>
      <c r="C53" s="42">
        <v>0</v>
      </c>
      <c r="D53" s="42">
        <v>0</v>
      </c>
      <c r="E53" s="42">
        <v>0</v>
      </c>
      <c r="F53" s="42">
        <v>0</v>
      </c>
      <c r="G53" s="43">
        <f t="shared" si="111"/>
        <v>0</v>
      </c>
      <c r="H53" s="42">
        <v>0</v>
      </c>
      <c r="I53" s="42">
        <v>0</v>
      </c>
      <c r="J53" s="42">
        <v>0</v>
      </c>
      <c r="K53" s="42">
        <v>0</v>
      </c>
      <c r="L53" s="42">
        <v>314000</v>
      </c>
      <c r="M53" s="42">
        <v>0</v>
      </c>
      <c r="N53" s="44">
        <f t="shared" si="112"/>
        <v>314000</v>
      </c>
      <c r="O53" s="42">
        <v>0</v>
      </c>
      <c r="P53" s="42">
        <v>0</v>
      </c>
      <c r="Q53" s="42">
        <v>0</v>
      </c>
      <c r="R53" s="42">
        <v>0</v>
      </c>
      <c r="S53" s="44">
        <f t="shared" si="113"/>
        <v>0</v>
      </c>
      <c r="T53" s="42">
        <v>0</v>
      </c>
      <c r="U53" s="44">
        <f t="shared" si="114"/>
        <v>0</v>
      </c>
      <c r="V53" s="44">
        <f t="shared" si="115"/>
        <v>0</v>
      </c>
      <c r="W53" s="44">
        <f t="shared" si="116"/>
        <v>0</v>
      </c>
      <c r="X53" s="44">
        <f t="shared" si="117"/>
        <v>0</v>
      </c>
      <c r="Y53" s="44">
        <f t="shared" si="118"/>
        <v>0</v>
      </c>
      <c r="Z53" s="44">
        <f t="shared" si="119"/>
        <v>314000</v>
      </c>
      <c r="AA53" s="44">
        <f t="shared" si="54"/>
        <v>0</v>
      </c>
      <c r="AB53" s="44">
        <f t="shared" si="120"/>
        <v>0</v>
      </c>
      <c r="AC53" s="44">
        <f t="shared" si="121"/>
        <v>0</v>
      </c>
      <c r="AD53" s="44">
        <f t="shared" si="122"/>
        <v>0</v>
      </c>
      <c r="AE53" s="45">
        <f t="shared" si="55"/>
        <v>314000</v>
      </c>
      <c r="AF53" s="65"/>
    </row>
    <row r="54" spans="1:34" s="49" customFormat="1" ht="33" customHeight="1" x14ac:dyDescent="0.35">
      <c r="A54" s="40" t="s">
        <v>29</v>
      </c>
      <c r="B54" s="55" t="s">
        <v>73</v>
      </c>
      <c r="C54" s="53">
        <v>0</v>
      </c>
      <c r="D54" s="42">
        <v>0</v>
      </c>
      <c r="E54" s="42">
        <v>0</v>
      </c>
      <c r="F54" s="42">
        <v>0</v>
      </c>
      <c r="G54" s="43">
        <f t="shared" si="111"/>
        <v>0</v>
      </c>
      <c r="H54" s="53">
        <v>0</v>
      </c>
      <c r="I54" s="53">
        <v>0</v>
      </c>
      <c r="J54" s="53">
        <v>0</v>
      </c>
      <c r="K54" s="53">
        <v>0</v>
      </c>
      <c r="L54" s="53">
        <v>1205000</v>
      </c>
      <c r="M54" s="42">
        <v>0</v>
      </c>
      <c r="N54" s="44">
        <f t="shared" si="112"/>
        <v>1205000</v>
      </c>
      <c r="O54" s="42">
        <v>0</v>
      </c>
      <c r="P54" s="53">
        <v>0</v>
      </c>
      <c r="Q54" s="42">
        <v>0</v>
      </c>
      <c r="R54" s="42">
        <v>0</v>
      </c>
      <c r="S54" s="44">
        <f t="shared" si="113"/>
        <v>0</v>
      </c>
      <c r="T54" s="42">
        <v>0</v>
      </c>
      <c r="U54" s="44">
        <f t="shared" si="114"/>
        <v>0</v>
      </c>
      <c r="V54" s="44">
        <f t="shared" si="115"/>
        <v>0</v>
      </c>
      <c r="W54" s="44">
        <f t="shared" si="116"/>
        <v>0</v>
      </c>
      <c r="X54" s="44">
        <f t="shared" si="117"/>
        <v>0</v>
      </c>
      <c r="Y54" s="44">
        <f t="shared" si="118"/>
        <v>0</v>
      </c>
      <c r="Z54" s="44">
        <f t="shared" si="119"/>
        <v>1205000</v>
      </c>
      <c r="AA54" s="44">
        <f t="shared" si="54"/>
        <v>0</v>
      </c>
      <c r="AB54" s="44">
        <f t="shared" si="120"/>
        <v>0</v>
      </c>
      <c r="AC54" s="44">
        <f t="shared" si="121"/>
        <v>0</v>
      </c>
      <c r="AD54" s="44">
        <f t="shared" si="122"/>
        <v>0</v>
      </c>
      <c r="AE54" s="45">
        <f t="shared" si="55"/>
        <v>1205000</v>
      </c>
      <c r="AF54" s="46"/>
    </row>
    <row r="55" spans="1:34" s="49" customFormat="1" ht="45" customHeight="1" x14ac:dyDescent="0.35">
      <c r="A55" s="40" t="s">
        <v>30</v>
      </c>
      <c r="B55" s="41" t="s">
        <v>74</v>
      </c>
      <c r="C55" s="42">
        <v>0</v>
      </c>
      <c r="D55" s="42">
        <v>0</v>
      </c>
      <c r="E55" s="42">
        <v>0</v>
      </c>
      <c r="F55" s="42">
        <v>0</v>
      </c>
      <c r="G55" s="44">
        <f>SUM(C55:F55)</f>
        <v>0</v>
      </c>
      <c r="H55" s="42">
        <v>0</v>
      </c>
      <c r="I55" s="42">
        <v>0</v>
      </c>
      <c r="J55" s="42">
        <v>0</v>
      </c>
      <c r="K55" s="42">
        <v>0</v>
      </c>
      <c r="L55" s="42">
        <v>1228775</v>
      </c>
      <c r="M55" s="42">
        <v>0</v>
      </c>
      <c r="N55" s="44">
        <f t="shared" si="112"/>
        <v>1228775</v>
      </c>
      <c r="O55" s="42">
        <v>0</v>
      </c>
      <c r="P55" s="42">
        <v>0</v>
      </c>
      <c r="Q55" s="42">
        <v>0</v>
      </c>
      <c r="R55" s="42">
        <v>0</v>
      </c>
      <c r="S55" s="44">
        <f t="shared" si="113"/>
        <v>0</v>
      </c>
      <c r="T55" s="42">
        <v>0</v>
      </c>
      <c r="U55" s="44">
        <f t="shared" ref="U55" si="123">T55</f>
        <v>0</v>
      </c>
      <c r="V55" s="44">
        <f t="shared" si="115"/>
        <v>0</v>
      </c>
      <c r="W55" s="44">
        <f t="shared" si="116"/>
        <v>0</v>
      </c>
      <c r="X55" s="44">
        <f t="shared" si="117"/>
        <v>0</v>
      </c>
      <c r="Y55" s="44">
        <f t="shared" si="118"/>
        <v>0</v>
      </c>
      <c r="Z55" s="44">
        <f t="shared" si="119"/>
        <v>1228775</v>
      </c>
      <c r="AA55" s="44">
        <f t="shared" si="54"/>
        <v>0</v>
      </c>
      <c r="AB55" s="44">
        <f t="shared" si="120"/>
        <v>0</v>
      </c>
      <c r="AC55" s="44">
        <f t="shared" si="121"/>
        <v>0</v>
      </c>
      <c r="AD55" s="44">
        <f t="shared" si="122"/>
        <v>0</v>
      </c>
      <c r="AE55" s="45">
        <f t="shared" si="55"/>
        <v>1228775</v>
      </c>
      <c r="AF55" s="46"/>
    </row>
    <row r="56" spans="1:34" s="49" customFormat="1" ht="33" customHeight="1" x14ac:dyDescent="0.35">
      <c r="A56" s="40" t="s">
        <v>48</v>
      </c>
      <c r="B56" s="41" t="s">
        <v>41</v>
      </c>
      <c r="C56" s="42">
        <v>0</v>
      </c>
      <c r="D56" s="42">
        <v>0</v>
      </c>
      <c r="E56" s="42">
        <v>0</v>
      </c>
      <c r="F56" s="42">
        <v>0</v>
      </c>
      <c r="G56" s="44">
        <f>SUM(C56:F56)</f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4">
        <f t="shared" si="112"/>
        <v>0</v>
      </c>
      <c r="O56" s="42">
        <v>300000</v>
      </c>
      <c r="P56" s="42">
        <v>0</v>
      </c>
      <c r="Q56" s="42">
        <v>400000</v>
      </c>
      <c r="R56" s="42">
        <v>0</v>
      </c>
      <c r="S56" s="44">
        <f t="shared" si="113"/>
        <v>700000</v>
      </c>
      <c r="T56" s="42">
        <v>0</v>
      </c>
      <c r="U56" s="44">
        <f t="shared" ref="U56:U59" si="124">T56</f>
        <v>0</v>
      </c>
      <c r="V56" s="44">
        <f t="shared" si="115"/>
        <v>0</v>
      </c>
      <c r="W56" s="44">
        <f t="shared" si="116"/>
        <v>300000</v>
      </c>
      <c r="X56" s="44">
        <f t="shared" si="117"/>
        <v>0</v>
      </c>
      <c r="Y56" s="44">
        <f t="shared" si="118"/>
        <v>0</v>
      </c>
      <c r="Z56" s="44">
        <f t="shared" si="119"/>
        <v>0</v>
      </c>
      <c r="AA56" s="44">
        <f t="shared" si="54"/>
        <v>400000</v>
      </c>
      <c r="AB56" s="44">
        <f t="shared" si="120"/>
        <v>0</v>
      </c>
      <c r="AC56" s="44">
        <f t="shared" si="121"/>
        <v>0</v>
      </c>
      <c r="AD56" s="44">
        <f t="shared" si="122"/>
        <v>0</v>
      </c>
      <c r="AE56" s="45">
        <f t="shared" si="55"/>
        <v>700000</v>
      </c>
      <c r="AF56" s="46"/>
    </row>
    <row r="57" spans="1:34" s="49" customFormat="1" ht="45" customHeight="1" x14ac:dyDescent="0.35">
      <c r="A57" s="40" t="s">
        <v>31</v>
      </c>
      <c r="B57" s="55" t="s">
        <v>38</v>
      </c>
      <c r="C57" s="53">
        <v>0</v>
      </c>
      <c r="D57" s="53">
        <v>0</v>
      </c>
      <c r="E57" s="53">
        <v>0</v>
      </c>
      <c r="F57" s="53">
        <v>0</v>
      </c>
      <c r="G57" s="43">
        <f>SUM(C57:F57)</f>
        <v>0</v>
      </c>
      <c r="H57" s="53">
        <v>0</v>
      </c>
      <c r="I57" s="53">
        <v>0</v>
      </c>
      <c r="J57" s="53">
        <v>0</v>
      </c>
      <c r="K57" s="53">
        <v>0</v>
      </c>
      <c r="L57" s="53">
        <v>101000</v>
      </c>
      <c r="M57" s="42">
        <v>0</v>
      </c>
      <c r="N57" s="44">
        <f t="shared" si="112"/>
        <v>101000</v>
      </c>
      <c r="O57" s="42">
        <v>1380000</v>
      </c>
      <c r="P57" s="53">
        <v>0</v>
      </c>
      <c r="Q57" s="42">
        <v>0</v>
      </c>
      <c r="R57" s="42">
        <v>0</v>
      </c>
      <c r="S57" s="44">
        <f t="shared" si="113"/>
        <v>1380000</v>
      </c>
      <c r="T57" s="42">
        <v>50000</v>
      </c>
      <c r="U57" s="44">
        <f t="shared" si="124"/>
        <v>50000</v>
      </c>
      <c r="V57" s="44">
        <f t="shared" si="115"/>
        <v>0</v>
      </c>
      <c r="W57" s="44">
        <f t="shared" si="116"/>
        <v>1430000</v>
      </c>
      <c r="X57" s="44">
        <f t="shared" si="117"/>
        <v>0</v>
      </c>
      <c r="Y57" s="44">
        <f t="shared" si="118"/>
        <v>0</v>
      </c>
      <c r="Z57" s="44">
        <f t="shared" si="119"/>
        <v>101000</v>
      </c>
      <c r="AA57" s="44">
        <f t="shared" si="54"/>
        <v>0</v>
      </c>
      <c r="AB57" s="44">
        <f t="shared" si="120"/>
        <v>0</v>
      </c>
      <c r="AC57" s="44">
        <f t="shared" si="121"/>
        <v>0</v>
      </c>
      <c r="AD57" s="44">
        <f t="shared" si="122"/>
        <v>0</v>
      </c>
      <c r="AE57" s="45">
        <f t="shared" si="55"/>
        <v>1531000</v>
      </c>
      <c r="AF57" s="46"/>
    </row>
    <row r="58" spans="1:34" s="49" customFormat="1" ht="45" customHeight="1" x14ac:dyDescent="0.35">
      <c r="A58" s="40" t="s">
        <v>32</v>
      </c>
      <c r="B58" s="55" t="s">
        <v>39</v>
      </c>
      <c r="C58" s="53">
        <v>0</v>
      </c>
      <c r="D58" s="53">
        <v>0</v>
      </c>
      <c r="E58" s="53">
        <v>0</v>
      </c>
      <c r="F58" s="53">
        <v>0</v>
      </c>
      <c r="G58" s="43">
        <f>SUM(C58:F58)</f>
        <v>0</v>
      </c>
      <c r="H58" s="53">
        <v>0</v>
      </c>
      <c r="I58" s="53">
        <v>1628000</v>
      </c>
      <c r="J58" s="53">
        <v>0</v>
      </c>
      <c r="K58" s="53">
        <v>0</v>
      </c>
      <c r="L58" s="53">
        <v>6675570</v>
      </c>
      <c r="M58" s="42">
        <v>0</v>
      </c>
      <c r="N58" s="44">
        <f t="shared" si="112"/>
        <v>8303570</v>
      </c>
      <c r="O58" s="42">
        <v>100000</v>
      </c>
      <c r="P58" s="53">
        <v>0</v>
      </c>
      <c r="Q58" s="42">
        <v>0</v>
      </c>
      <c r="R58" s="42">
        <v>0</v>
      </c>
      <c r="S58" s="44">
        <f t="shared" si="113"/>
        <v>100000</v>
      </c>
      <c r="T58" s="42">
        <v>0</v>
      </c>
      <c r="U58" s="44">
        <f t="shared" si="124"/>
        <v>0</v>
      </c>
      <c r="V58" s="44">
        <f t="shared" si="115"/>
        <v>0</v>
      </c>
      <c r="W58" s="44">
        <f t="shared" si="116"/>
        <v>1728000</v>
      </c>
      <c r="X58" s="44">
        <f t="shared" si="117"/>
        <v>0</v>
      </c>
      <c r="Y58" s="44">
        <f t="shared" si="118"/>
        <v>0</v>
      </c>
      <c r="Z58" s="44">
        <f t="shared" si="119"/>
        <v>6675570</v>
      </c>
      <c r="AA58" s="44">
        <f t="shared" si="54"/>
        <v>0</v>
      </c>
      <c r="AB58" s="44">
        <f t="shared" si="120"/>
        <v>0</v>
      </c>
      <c r="AC58" s="44">
        <f t="shared" si="121"/>
        <v>0</v>
      </c>
      <c r="AD58" s="44">
        <f t="shared" si="122"/>
        <v>0</v>
      </c>
      <c r="AE58" s="45">
        <f t="shared" si="55"/>
        <v>8403570</v>
      </c>
      <c r="AF58" s="46"/>
    </row>
    <row r="59" spans="1:34" s="49" customFormat="1" ht="57" customHeight="1" x14ac:dyDescent="0.35">
      <c r="A59" s="40" t="s">
        <v>89</v>
      </c>
      <c r="B59" s="55" t="s">
        <v>40</v>
      </c>
      <c r="C59" s="53">
        <v>0</v>
      </c>
      <c r="D59" s="53">
        <v>0</v>
      </c>
      <c r="E59" s="53">
        <v>0</v>
      </c>
      <c r="F59" s="53">
        <v>0</v>
      </c>
      <c r="G59" s="43">
        <f>SUM(C59:F59)</f>
        <v>0</v>
      </c>
      <c r="H59" s="53">
        <v>0</v>
      </c>
      <c r="I59" s="53">
        <v>0</v>
      </c>
      <c r="J59" s="53">
        <v>0</v>
      </c>
      <c r="K59" s="53">
        <v>0</v>
      </c>
      <c r="L59" s="53">
        <v>8534150</v>
      </c>
      <c r="M59" s="42">
        <v>0</v>
      </c>
      <c r="N59" s="44">
        <f t="shared" si="112"/>
        <v>8534150</v>
      </c>
      <c r="O59" s="42">
        <v>270000</v>
      </c>
      <c r="P59" s="53">
        <v>0</v>
      </c>
      <c r="Q59" s="42">
        <v>0</v>
      </c>
      <c r="R59" s="42">
        <v>0</v>
      </c>
      <c r="S59" s="44">
        <f t="shared" si="113"/>
        <v>270000</v>
      </c>
      <c r="T59" s="42">
        <v>0</v>
      </c>
      <c r="U59" s="44">
        <f t="shared" si="124"/>
        <v>0</v>
      </c>
      <c r="V59" s="44">
        <f t="shared" si="115"/>
        <v>0</v>
      </c>
      <c r="W59" s="44">
        <f t="shared" si="116"/>
        <v>270000</v>
      </c>
      <c r="X59" s="44">
        <f t="shared" si="117"/>
        <v>0</v>
      </c>
      <c r="Y59" s="44">
        <f t="shared" si="118"/>
        <v>0</v>
      </c>
      <c r="Z59" s="44">
        <f t="shared" si="119"/>
        <v>8534150</v>
      </c>
      <c r="AA59" s="44">
        <f t="shared" si="54"/>
        <v>0</v>
      </c>
      <c r="AB59" s="44">
        <f t="shared" si="120"/>
        <v>0</v>
      </c>
      <c r="AC59" s="44">
        <f t="shared" si="121"/>
        <v>0</v>
      </c>
      <c r="AD59" s="44">
        <f t="shared" si="122"/>
        <v>0</v>
      </c>
      <c r="AE59" s="45">
        <f t="shared" si="55"/>
        <v>8804150</v>
      </c>
      <c r="AF59" s="46"/>
    </row>
    <row r="60" spans="1:34" s="49" customFormat="1" ht="57" customHeight="1" x14ac:dyDescent="0.35">
      <c r="A60" s="40" t="s">
        <v>90</v>
      </c>
      <c r="B60" s="41" t="s">
        <v>76</v>
      </c>
      <c r="C60" s="42">
        <v>0</v>
      </c>
      <c r="D60" s="42">
        <v>0</v>
      </c>
      <c r="E60" s="42">
        <v>0</v>
      </c>
      <c r="F60" s="42">
        <v>0</v>
      </c>
      <c r="G60" s="44">
        <f t="shared" ref="G60:G63" si="125">SUM(C60:F60)</f>
        <v>0</v>
      </c>
      <c r="H60" s="42">
        <v>0</v>
      </c>
      <c r="I60" s="42">
        <v>0</v>
      </c>
      <c r="J60" s="42">
        <v>0</v>
      </c>
      <c r="K60" s="42">
        <v>0</v>
      </c>
      <c r="L60" s="42">
        <v>19296407</v>
      </c>
      <c r="M60" s="42">
        <v>0</v>
      </c>
      <c r="N60" s="44">
        <f t="shared" si="112"/>
        <v>19296407</v>
      </c>
      <c r="O60" s="42">
        <v>300000</v>
      </c>
      <c r="P60" s="53">
        <v>0</v>
      </c>
      <c r="Q60" s="42">
        <v>0</v>
      </c>
      <c r="R60" s="42">
        <v>0</v>
      </c>
      <c r="S60" s="44">
        <f t="shared" si="113"/>
        <v>300000</v>
      </c>
      <c r="T60" s="42">
        <v>0</v>
      </c>
      <c r="U60" s="44">
        <f t="shared" ref="U60:U68" si="126">T60</f>
        <v>0</v>
      </c>
      <c r="V60" s="44">
        <f t="shared" si="115"/>
        <v>0</v>
      </c>
      <c r="W60" s="44">
        <f t="shared" si="116"/>
        <v>300000</v>
      </c>
      <c r="X60" s="44">
        <f t="shared" si="117"/>
        <v>0</v>
      </c>
      <c r="Y60" s="44">
        <f t="shared" si="118"/>
        <v>0</v>
      </c>
      <c r="Z60" s="44">
        <f t="shared" si="119"/>
        <v>19296407</v>
      </c>
      <c r="AA60" s="44">
        <f t="shared" si="54"/>
        <v>0</v>
      </c>
      <c r="AB60" s="44">
        <f t="shared" si="120"/>
        <v>0</v>
      </c>
      <c r="AC60" s="44">
        <f t="shared" si="121"/>
        <v>0</v>
      </c>
      <c r="AD60" s="44">
        <f t="shared" si="122"/>
        <v>0</v>
      </c>
      <c r="AE60" s="45">
        <f t="shared" si="55"/>
        <v>19596407</v>
      </c>
      <c r="AF60" s="46"/>
    </row>
    <row r="61" spans="1:34" s="48" customFormat="1" ht="33" customHeight="1" x14ac:dyDescent="0.25">
      <c r="A61" s="156" t="s">
        <v>24</v>
      </c>
      <c r="B61" s="157"/>
      <c r="C61" s="76">
        <f>SUM(C62:C68)</f>
        <v>0</v>
      </c>
      <c r="D61" s="76">
        <f t="shared" ref="D61:AE61" si="127">SUM(D62:D68)</f>
        <v>0</v>
      </c>
      <c r="E61" s="76">
        <f t="shared" si="127"/>
        <v>0</v>
      </c>
      <c r="F61" s="76">
        <f t="shared" si="127"/>
        <v>0</v>
      </c>
      <c r="G61" s="76">
        <f t="shared" si="127"/>
        <v>0</v>
      </c>
      <c r="H61" s="76">
        <f t="shared" si="127"/>
        <v>0</v>
      </c>
      <c r="I61" s="76">
        <f t="shared" si="127"/>
        <v>0</v>
      </c>
      <c r="J61" s="76">
        <f t="shared" si="127"/>
        <v>0</v>
      </c>
      <c r="K61" s="76">
        <f t="shared" si="127"/>
        <v>6302986</v>
      </c>
      <c r="L61" s="76">
        <f t="shared" si="127"/>
        <v>74754142</v>
      </c>
      <c r="M61" s="76">
        <f t="shared" si="127"/>
        <v>0</v>
      </c>
      <c r="N61" s="76">
        <f t="shared" si="127"/>
        <v>81057128</v>
      </c>
      <c r="O61" s="76">
        <f t="shared" si="127"/>
        <v>20000</v>
      </c>
      <c r="P61" s="76">
        <f t="shared" si="127"/>
        <v>0</v>
      </c>
      <c r="Q61" s="76">
        <f t="shared" si="127"/>
        <v>0</v>
      </c>
      <c r="R61" s="76">
        <f t="shared" si="127"/>
        <v>0</v>
      </c>
      <c r="S61" s="76">
        <f t="shared" si="127"/>
        <v>20000</v>
      </c>
      <c r="T61" s="76">
        <f t="shared" si="127"/>
        <v>0</v>
      </c>
      <c r="U61" s="76">
        <f t="shared" si="127"/>
        <v>0</v>
      </c>
      <c r="V61" s="76">
        <f t="shared" si="127"/>
        <v>0</v>
      </c>
      <c r="W61" s="76">
        <f t="shared" si="127"/>
        <v>20000</v>
      </c>
      <c r="X61" s="76">
        <f t="shared" si="127"/>
        <v>0</v>
      </c>
      <c r="Y61" s="76">
        <f t="shared" si="127"/>
        <v>6302986</v>
      </c>
      <c r="Z61" s="76">
        <f t="shared" si="127"/>
        <v>74754142</v>
      </c>
      <c r="AA61" s="76">
        <f t="shared" si="127"/>
        <v>0</v>
      </c>
      <c r="AB61" s="76">
        <f t="shared" si="127"/>
        <v>0</v>
      </c>
      <c r="AC61" s="76">
        <f t="shared" si="127"/>
        <v>0</v>
      </c>
      <c r="AD61" s="76">
        <f t="shared" si="127"/>
        <v>0</v>
      </c>
      <c r="AE61" s="77">
        <f t="shared" si="127"/>
        <v>81077128</v>
      </c>
    </row>
    <row r="62" spans="1:34" s="49" customFormat="1" ht="57" customHeight="1" x14ac:dyDescent="0.35">
      <c r="A62" s="40" t="s">
        <v>23</v>
      </c>
      <c r="B62" s="55" t="s">
        <v>78</v>
      </c>
      <c r="C62" s="53">
        <v>0</v>
      </c>
      <c r="D62" s="53">
        <v>0</v>
      </c>
      <c r="E62" s="53">
        <v>0</v>
      </c>
      <c r="F62" s="53">
        <v>0</v>
      </c>
      <c r="G62" s="43">
        <f t="shared" si="125"/>
        <v>0</v>
      </c>
      <c r="H62" s="53">
        <v>0</v>
      </c>
      <c r="I62" s="53">
        <v>0</v>
      </c>
      <c r="J62" s="53">
        <v>0</v>
      </c>
      <c r="K62" s="42">
        <v>0</v>
      </c>
      <c r="L62" s="42">
        <v>9273994</v>
      </c>
      <c r="M62" s="42">
        <v>0</v>
      </c>
      <c r="N62" s="44">
        <f t="shared" ref="N62:N68" si="128">SUM(H62:M62)</f>
        <v>9273994</v>
      </c>
      <c r="O62" s="42">
        <v>0</v>
      </c>
      <c r="P62" s="53">
        <v>0</v>
      </c>
      <c r="Q62" s="42">
        <v>0</v>
      </c>
      <c r="R62" s="42">
        <v>0</v>
      </c>
      <c r="S62" s="44">
        <f t="shared" ref="S62:S68" si="129">SUM(O62:R62)</f>
        <v>0</v>
      </c>
      <c r="T62" s="53">
        <v>0</v>
      </c>
      <c r="U62" s="44">
        <f t="shared" si="126"/>
        <v>0</v>
      </c>
      <c r="V62" s="44">
        <f t="shared" ref="V62:V68" si="130">C62+H62</f>
        <v>0</v>
      </c>
      <c r="W62" s="44">
        <f t="shared" ref="W62:W68" si="131">I62+O62+T62</f>
        <v>0</v>
      </c>
      <c r="X62" s="44">
        <f t="shared" ref="X62:X68" si="132">J62</f>
        <v>0</v>
      </c>
      <c r="Y62" s="44">
        <f t="shared" ref="Y62:Y68" si="133">D62+K62</f>
        <v>0</v>
      </c>
      <c r="Z62" s="44">
        <f t="shared" ref="Z62:Z68" si="134">L62+P62</f>
        <v>9273994</v>
      </c>
      <c r="AA62" s="44">
        <f t="shared" si="54"/>
        <v>0</v>
      </c>
      <c r="AB62" s="44">
        <f t="shared" ref="AB62:AB68" si="135">M62+R62</f>
        <v>0</v>
      </c>
      <c r="AC62" s="44">
        <f t="shared" ref="AC62:AD68" si="136">E62</f>
        <v>0</v>
      </c>
      <c r="AD62" s="44">
        <f t="shared" si="136"/>
        <v>0</v>
      </c>
      <c r="AE62" s="45">
        <f t="shared" si="55"/>
        <v>9273994</v>
      </c>
      <c r="AF62" s="46"/>
    </row>
    <row r="63" spans="1:34" s="49" customFormat="1" ht="61.5" customHeight="1" x14ac:dyDescent="0.35">
      <c r="A63" s="40" t="s">
        <v>25</v>
      </c>
      <c r="B63" s="55" t="s">
        <v>42</v>
      </c>
      <c r="C63" s="53">
        <v>0</v>
      </c>
      <c r="D63" s="53">
        <v>0</v>
      </c>
      <c r="E63" s="53">
        <v>0</v>
      </c>
      <c r="F63" s="53">
        <v>0</v>
      </c>
      <c r="G63" s="43">
        <f t="shared" si="125"/>
        <v>0</v>
      </c>
      <c r="H63" s="53">
        <v>0</v>
      </c>
      <c r="I63" s="53">
        <v>0</v>
      </c>
      <c r="J63" s="53">
        <v>0</v>
      </c>
      <c r="K63" s="53">
        <v>0</v>
      </c>
      <c r="L63" s="53">
        <v>58740</v>
      </c>
      <c r="M63" s="42">
        <v>0</v>
      </c>
      <c r="N63" s="44">
        <f t="shared" si="128"/>
        <v>58740</v>
      </c>
      <c r="O63" s="42">
        <v>0</v>
      </c>
      <c r="P63" s="53">
        <v>0</v>
      </c>
      <c r="Q63" s="42">
        <v>0</v>
      </c>
      <c r="R63" s="42">
        <v>0</v>
      </c>
      <c r="S63" s="44">
        <f t="shared" si="129"/>
        <v>0</v>
      </c>
      <c r="T63" s="42"/>
      <c r="U63" s="44">
        <f t="shared" si="126"/>
        <v>0</v>
      </c>
      <c r="V63" s="44">
        <f t="shared" si="130"/>
        <v>0</v>
      </c>
      <c r="W63" s="44">
        <f t="shared" si="131"/>
        <v>0</v>
      </c>
      <c r="X63" s="44">
        <f t="shared" si="132"/>
        <v>0</v>
      </c>
      <c r="Y63" s="44">
        <f t="shared" si="133"/>
        <v>0</v>
      </c>
      <c r="Z63" s="44">
        <f t="shared" si="134"/>
        <v>58740</v>
      </c>
      <c r="AA63" s="44">
        <f t="shared" si="54"/>
        <v>0</v>
      </c>
      <c r="AB63" s="44">
        <f t="shared" si="135"/>
        <v>0</v>
      </c>
      <c r="AC63" s="44">
        <f t="shared" si="136"/>
        <v>0</v>
      </c>
      <c r="AD63" s="44">
        <f t="shared" si="136"/>
        <v>0</v>
      </c>
      <c r="AE63" s="45">
        <f t="shared" si="55"/>
        <v>58740</v>
      </c>
      <c r="AF63" s="46"/>
    </row>
    <row r="64" spans="1:34" s="49" customFormat="1" ht="45" customHeight="1" x14ac:dyDescent="0.35">
      <c r="A64" s="40" t="s">
        <v>26</v>
      </c>
      <c r="B64" s="55" t="s">
        <v>81</v>
      </c>
      <c r="C64" s="53">
        <v>0</v>
      </c>
      <c r="D64" s="53">
        <v>0</v>
      </c>
      <c r="E64" s="53">
        <v>0</v>
      </c>
      <c r="F64" s="53">
        <v>0</v>
      </c>
      <c r="G64" s="43">
        <v>0</v>
      </c>
      <c r="H64" s="53">
        <v>0</v>
      </c>
      <c r="I64" s="53">
        <v>0</v>
      </c>
      <c r="J64" s="53">
        <v>0</v>
      </c>
      <c r="K64" s="53">
        <v>0</v>
      </c>
      <c r="L64" s="53">
        <v>34684300</v>
      </c>
      <c r="M64" s="42">
        <v>0</v>
      </c>
      <c r="N64" s="44">
        <f t="shared" si="128"/>
        <v>34684300</v>
      </c>
      <c r="O64" s="53">
        <v>0</v>
      </c>
      <c r="P64" s="53">
        <v>0</v>
      </c>
      <c r="Q64" s="42">
        <v>0</v>
      </c>
      <c r="R64" s="42">
        <v>0</v>
      </c>
      <c r="S64" s="44">
        <f t="shared" si="129"/>
        <v>0</v>
      </c>
      <c r="T64" s="53">
        <v>0</v>
      </c>
      <c r="U64" s="44">
        <f t="shared" si="126"/>
        <v>0</v>
      </c>
      <c r="V64" s="44">
        <f t="shared" si="130"/>
        <v>0</v>
      </c>
      <c r="W64" s="44">
        <f t="shared" si="131"/>
        <v>0</v>
      </c>
      <c r="X64" s="44">
        <f t="shared" si="132"/>
        <v>0</v>
      </c>
      <c r="Y64" s="44">
        <f t="shared" si="133"/>
        <v>0</v>
      </c>
      <c r="Z64" s="44">
        <f t="shared" si="134"/>
        <v>34684300</v>
      </c>
      <c r="AA64" s="44">
        <f t="shared" si="54"/>
        <v>0</v>
      </c>
      <c r="AB64" s="44">
        <f t="shared" si="135"/>
        <v>0</v>
      </c>
      <c r="AC64" s="44">
        <f t="shared" si="136"/>
        <v>0</v>
      </c>
      <c r="AD64" s="44">
        <f t="shared" si="136"/>
        <v>0</v>
      </c>
      <c r="AE64" s="45">
        <f t="shared" si="55"/>
        <v>34684300</v>
      </c>
      <c r="AF64" s="46"/>
    </row>
    <row r="65" spans="1:34" s="49" customFormat="1" ht="45" customHeight="1" x14ac:dyDescent="0.35">
      <c r="A65" s="40" t="s">
        <v>28</v>
      </c>
      <c r="B65" s="55" t="s">
        <v>82</v>
      </c>
      <c r="C65" s="53">
        <v>0</v>
      </c>
      <c r="D65" s="53">
        <v>0</v>
      </c>
      <c r="E65" s="53">
        <v>0</v>
      </c>
      <c r="F65" s="53">
        <v>0</v>
      </c>
      <c r="G65" s="43">
        <v>0</v>
      </c>
      <c r="H65" s="53">
        <v>0</v>
      </c>
      <c r="I65" s="53">
        <v>0</v>
      </c>
      <c r="J65" s="53">
        <v>0</v>
      </c>
      <c r="K65" s="53">
        <v>0</v>
      </c>
      <c r="L65" s="42">
        <v>82000</v>
      </c>
      <c r="M65" s="42">
        <v>0</v>
      </c>
      <c r="N65" s="44">
        <f t="shared" si="128"/>
        <v>82000</v>
      </c>
      <c r="O65" s="42">
        <v>20000</v>
      </c>
      <c r="P65" s="53">
        <v>0</v>
      </c>
      <c r="Q65" s="42">
        <v>0</v>
      </c>
      <c r="R65" s="42">
        <v>0</v>
      </c>
      <c r="S65" s="44">
        <f t="shared" si="129"/>
        <v>20000</v>
      </c>
      <c r="T65" s="42">
        <v>0</v>
      </c>
      <c r="U65" s="44">
        <f t="shared" si="126"/>
        <v>0</v>
      </c>
      <c r="V65" s="44">
        <f t="shared" si="130"/>
        <v>0</v>
      </c>
      <c r="W65" s="44">
        <f t="shared" si="131"/>
        <v>20000</v>
      </c>
      <c r="X65" s="44">
        <f t="shared" si="132"/>
        <v>0</v>
      </c>
      <c r="Y65" s="44">
        <f t="shared" si="133"/>
        <v>0</v>
      </c>
      <c r="Z65" s="44">
        <f t="shared" si="134"/>
        <v>82000</v>
      </c>
      <c r="AA65" s="44">
        <f t="shared" si="54"/>
        <v>0</v>
      </c>
      <c r="AB65" s="44">
        <f t="shared" si="135"/>
        <v>0</v>
      </c>
      <c r="AC65" s="44">
        <f t="shared" si="136"/>
        <v>0</v>
      </c>
      <c r="AD65" s="44">
        <f t="shared" si="136"/>
        <v>0</v>
      </c>
      <c r="AE65" s="45">
        <f t="shared" si="55"/>
        <v>102000</v>
      </c>
      <c r="AF65" s="46"/>
    </row>
    <row r="66" spans="1:34" s="49" customFormat="1" ht="45" customHeight="1" x14ac:dyDescent="0.35">
      <c r="A66" s="40" t="s">
        <v>29</v>
      </c>
      <c r="B66" s="55" t="s">
        <v>84</v>
      </c>
      <c r="C66" s="53">
        <v>0</v>
      </c>
      <c r="D66" s="53">
        <v>0</v>
      </c>
      <c r="E66" s="53">
        <v>0</v>
      </c>
      <c r="F66" s="53">
        <v>0</v>
      </c>
      <c r="G66" s="43">
        <v>0</v>
      </c>
      <c r="H66" s="53">
        <v>0</v>
      </c>
      <c r="I66" s="53">
        <v>0</v>
      </c>
      <c r="J66" s="53">
        <v>0</v>
      </c>
      <c r="K66" s="53">
        <v>1095630</v>
      </c>
      <c r="L66" s="42">
        <v>8474936</v>
      </c>
      <c r="M66" s="42">
        <v>0</v>
      </c>
      <c r="N66" s="44">
        <f t="shared" si="128"/>
        <v>9570566</v>
      </c>
      <c r="O66" s="42">
        <v>0</v>
      </c>
      <c r="P66" s="53">
        <v>0</v>
      </c>
      <c r="Q66" s="42">
        <v>0</v>
      </c>
      <c r="R66" s="42">
        <v>0</v>
      </c>
      <c r="S66" s="44">
        <f t="shared" si="129"/>
        <v>0</v>
      </c>
      <c r="T66" s="42">
        <v>0</v>
      </c>
      <c r="U66" s="44">
        <f t="shared" si="126"/>
        <v>0</v>
      </c>
      <c r="V66" s="44">
        <f t="shared" si="130"/>
        <v>0</v>
      </c>
      <c r="W66" s="44">
        <f t="shared" si="131"/>
        <v>0</v>
      </c>
      <c r="X66" s="44">
        <f t="shared" si="132"/>
        <v>0</v>
      </c>
      <c r="Y66" s="44">
        <f t="shared" si="133"/>
        <v>1095630</v>
      </c>
      <c r="Z66" s="44">
        <f t="shared" si="134"/>
        <v>8474936</v>
      </c>
      <c r="AA66" s="44">
        <f t="shared" si="54"/>
        <v>0</v>
      </c>
      <c r="AB66" s="44">
        <f t="shared" si="135"/>
        <v>0</v>
      </c>
      <c r="AC66" s="44">
        <f t="shared" si="136"/>
        <v>0</v>
      </c>
      <c r="AD66" s="44">
        <f t="shared" si="136"/>
        <v>0</v>
      </c>
      <c r="AE66" s="45">
        <f t="shared" si="55"/>
        <v>9570566</v>
      </c>
      <c r="AF66" s="46"/>
    </row>
    <row r="67" spans="1:34" s="49" customFormat="1" ht="45" customHeight="1" x14ac:dyDescent="0.35">
      <c r="A67" s="40" t="s">
        <v>30</v>
      </c>
      <c r="B67" s="55" t="s">
        <v>86</v>
      </c>
      <c r="C67" s="53">
        <v>0</v>
      </c>
      <c r="D67" s="53">
        <v>0</v>
      </c>
      <c r="E67" s="53">
        <v>0</v>
      </c>
      <c r="F67" s="53">
        <v>0</v>
      </c>
      <c r="G67" s="43">
        <v>0</v>
      </c>
      <c r="H67" s="53">
        <v>0</v>
      </c>
      <c r="I67" s="53">
        <v>0</v>
      </c>
      <c r="J67" s="53">
        <v>0</v>
      </c>
      <c r="K67" s="53">
        <v>5207356</v>
      </c>
      <c r="L67" s="42">
        <v>20180172</v>
      </c>
      <c r="M67" s="42">
        <v>0</v>
      </c>
      <c r="N67" s="44">
        <f t="shared" si="128"/>
        <v>25387528</v>
      </c>
      <c r="O67" s="42">
        <v>0</v>
      </c>
      <c r="P67" s="53">
        <v>0</v>
      </c>
      <c r="Q67" s="42">
        <v>0</v>
      </c>
      <c r="R67" s="42">
        <v>0</v>
      </c>
      <c r="S67" s="44">
        <f t="shared" si="129"/>
        <v>0</v>
      </c>
      <c r="T67" s="42">
        <v>0</v>
      </c>
      <c r="U67" s="44">
        <f t="shared" si="126"/>
        <v>0</v>
      </c>
      <c r="V67" s="44">
        <f t="shared" si="130"/>
        <v>0</v>
      </c>
      <c r="W67" s="44">
        <f t="shared" si="131"/>
        <v>0</v>
      </c>
      <c r="X67" s="44">
        <f t="shared" si="132"/>
        <v>0</v>
      </c>
      <c r="Y67" s="44">
        <f t="shared" si="133"/>
        <v>5207356</v>
      </c>
      <c r="Z67" s="44">
        <f t="shared" si="134"/>
        <v>20180172</v>
      </c>
      <c r="AA67" s="44">
        <f t="shared" si="54"/>
        <v>0</v>
      </c>
      <c r="AB67" s="44">
        <f t="shared" si="135"/>
        <v>0</v>
      </c>
      <c r="AC67" s="44">
        <f t="shared" si="136"/>
        <v>0</v>
      </c>
      <c r="AD67" s="44">
        <f t="shared" si="136"/>
        <v>0</v>
      </c>
      <c r="AE67" s="45">
        <f t="shared" si="55"/>
        <v>25387528</v>
      </c>
      <c r="AF67" s="46"/>
    </row>
    <row r="68" spans="1:34" s="49" customFormat="1" ht="45" customHeight="1" thickBot="1" x14ac:dyDescent="0.4">
      <c r="A68" s="40" t="s">
        <v>48</v>
      </c>
      <c r="B68" s="55" t="s">
        <v>88</v>
      </c>
      <c r="C68" s="53">
        <v>0</v>
      </c>
      <c r="D68" s="53">
        <v>0</v>
      </c>
      <c r="E68" s="53">
        <v>0</v>
      </c>
      <c r="F68" s="53">
        <v>0</v>
      </c>
      <c r="G68" s="43">
        <v>0</v>
      </c>
      <c r="H68" s="53">
        <v>0</v>
      </c>
      <c r="I68" s="53">
        <v>0</v>
      </c>
      <c r="J68" s="53">
        <v>0</v>
      </c>
      <c r="K68" s="53">
        <v>0</v>
      </c>
      <c r="L68" s="42">
        <v>2000000</v>
      </c>
      <c r="M68" s="42">
        <v>0</v>
      </c>
      <c r="N68" s="44">
        <f t="shared" si="128"/>
        <v>2000000</v>
      </c>
      <c r="O68" s="42">
        <v>0</v>
      </c>
      <c r="P68" s="53">
        <v>0</v>
      </c>
      <c r="Q68" s="42">
        <v>0</v>
      </c>
      <c r="R68" s="42">
        <v>0</v>
      </c>
      <c r="S68" s="44">
        <f t="shared" si="129"/>
        <v>0</v>
      </c>
      <c r="T68" s="42">
        <v>0</v>
      </c>
      <c r="U68" s="44">
        <f t="shared" si="126"/>
        <v>0</v>
      </c>
      <c r="V68" s="44">
        <f t="shared" si="130"/>
        <v>0</v>
      </c>
      <c r="W68" s="44">
        <f t="shared" si="131"/>
        <v>0</v>
      </c>
      <c r="X68" s="44">
        <f t="shared" si="132"/>
        <v>0</v>
      </c>
      <c r="Y68" s="44">
        <f t="shared" si="133"/>
        <v>0</v>
      </c>
      <c r="Z68" s="44">
        <f t="shared" si="134"/>
        <v>2000000</v>
      </c>
      <c r="AA68" s="44">
        <f t="shared" si="54"/>
        <v>0</v>
      </c>
      <c r="AB68" s="44">
        <f t="shared" si="135"/>
        <v>0</v>
      </c>
      <c r="AC68" s="44">
        <f t="shared" si="136"/>
        <v>0</v>
      </c>
      <c r="AD68" s="44">
        <f t="shared" si="136"/>
        <v>0</v>
      </c>
      <c r="AE68" s="45">
        <f t="shared" si="55"/>
        <v>2000000</v>
      </c>
      <c r="AF68" s="46"/>
    </row>
    <row r="69" spans="1:34" s="34" customFormat="1" ht="36" customHeight="1" thickBot="1" x14ac:dyDescent="0.3">
      <c r="A69" s="150" t="s">
        <v>19</v>
      </c>
      <c r="B69" s="151"/>
      <c r="C69" s="70">
        <f>C70+C77</f>
        <v>0</v>
      </c>
      <c r="D69" s="70">
        <f t="shared" ref="D69:AE69" si="137">D70+D77</f>
        <v>0</v>
      </c>
      <c r="E69" s="70">
        <f t="shared" si="137"/>
        <v>0</v>
      </c>
      <c r="F69" s="70">
        <f t="shared" si="137"/>
        <v>0</v>
      </c>
      <c r="G69" s="70">
        <f t="shared" si="137"/>
        <v>0</v>
      </c>
      <c r="H69" s="70">
        <f t="shared" si="137"/>
        <v>0</v>
      </c>
      <c r="I69" s="70">
        <f t="shared" si="137"/>
        <v>600000</v>
      </c>
      <c r="J69" s="70">
        <f t="shared" si="137"/>
        <v>0</v>
      </c>
      <c r="K69" s="70">
        <f t="shared" si="137"/>
        <v>0</v>
      </c>
      <c r="L69" s="70">
        <f t="shared" si="137"/>
        <v>14590064</v>
      </c>
      <c r="M69" s="70">
        <f t="shared" si="137"/>
        <v>0</v>
      </c>
      <c r="N69" s="70">
        <f t="shared" si="137"/>
        <v>15190064</v>
      </c>
      <c r="O69" s="70">
        <f t="shared" si="137"/>
        <v>2640550</v>
      </c>
      <c r="P69" s="70">
        <f t="shared" si="137"/>
        <v>2469450</v>
      </c>
      <c r="Q69" s="70">
        <f t="shared" si="137"/>
        <v>50000</v>
      </c>
      <c r="R69" s="70">
        <f t="shared" si="137"/>
        <v>0</v>
      </c>
      <c r="S69" s="70">
        <f t="shared" si="137"/>
        <v>5160000</v>
      </c>
      <c r="T69" s="70">
        <f t="shared" si="137"/>
        <v>0</v>
      </c>
      <c r="U69" s="70">
        <f t="shared" si="137"/>
        <v>0</v>
      </c>
      <c r="V69" s="70">
        <f t="shared" si="137"/>
        <v>0</v>
      </c>
      <c r="W69" s="70">
        <f t="shared" si="137"/>
        <v>3240550</v>
      </c>
      <c r="X69" s="70">
        <f t="shared" si="137"/>
        <v>0</v>
      </c>
      <c r="Y69" s="70">
        <f t="shared" si="137"/>
        <v>0</v>
      </c>
      <c r="Z69" s="70">
        <f t="shared" si="137"/>
        <v>17059514</v>
      </c>
      <c r="AA69" s="70">
        <f t="shared" si="137"/>
        <v>50000</v>
      </c>
      <c r="AB69" s="70">
        <f t="shared" si="137"/>
        <v>0</v>
      </c>
      <c r="AC69" s="70">
        <f t="shared" si="137"/>
        <v>0</v>
      </c>
      <c r="AD69" s="70">
        <f t="shared" si="137"/>
        <v>0</v>
      </c>
      <c r="AE69" s="71">
        <f t="shared" si="137"/>
        <v>20350064</v>
      </c>
      <c r="AF69" s="33"/>
      <c r="AH69" s="35"/>
    </row>
    <row r="70" spans="1:34" s="48" customFormat="1" ht="33" customHeight="1" x14ac:dyDescent="0.25">
      <c r="A70" s="143" t="s">
        <v>22</v>
      </c>
      <c r="B70" s="144"/>
      <c r="C70" s="72">
        <f>SUM(C71:C76)</f>
        <v>0</v>
      </c>
      <c r="D70" s="72">
        <f t="shared" ref="D70:AE70" si="138">SUM(D71:D76)</f>
        <v>0</v>
      </c>
      <c r="E70" s="72">
        <f t="shared" si="138"/>
        <v>0</v>
      </c>
      <c r="F70" s="72">
        <f t="shared" si="138"/>
        <v>0</v>
      </c>
      <c r="G70" s="72">
        <f t="shared" si="138"/>
        <v>0</v>
      </c>
      <c r="H70" s="72">
        <f t="shared" si="138"/>
        <v>0</v>
      </c>
      <c r="I70" s="72">
        <f t="shared" si="138"/>
        <v>600000</v>
      </c>
      <c r="J70" s="72">
        <f t="shared" si="138"/>
        <v>0</v>
      </c>
      <c r="K70" s="72">
        <f t="shared" si="138"/>
        <v>0</v>
      </c>
      <c r="L70" s="72">
        <f t="shared" si="138"/>
        <v>3581665</v>
      </c>
      <c r="M70" s="72">
        <f t="shared" si="138"/>
        <v>0</v>
      </c>
      <c r="N70" s="72">
        <f t="shared" si="138"/>
        <v>4181665</v>
      </c>
      <c r="O70" s="72">
        <f t="shared" si="138"/>
        <v>2640550</v>
      </c>
      <c r="P70" s="72">
        <f t="shared" si="138"/>
        <v>2469450</v>
      </c>
      <c r="Q70" s="72">
        <f t="shared" si="138"/>
        <v>50000</v>
      </c>
      <c r="R70" s="72">
        <f t="shared" si="138"/>
        <v>0</v>
      </c>
      <c r="S70" s="72">
        <f t="shared" si="138"/>
        <v>5160000</v>
      </c>
      <c r="T70" s="72">
        <f t="shared" si="138"/>
        <v>0</v>
      </c>
      <c r="U70" s="72">
        <f t="shared" si="138"/>
        <v>0</v>
      </c>
      <c r="V70" s="72">
        <f t="shared" si="138"/>
        <v>0</v>
      </c>
      <c r="W70" s="72">
        <f t="shared" si="138"/>
        <v>3240550</v>
      </c>
      <c r="X70" s="72">
        <f t="shared" si="138"/>
        <v>0</v>
      </c>
      <c r="Y70" s="72">
        <f t="shared" si="138"/>
        <v>0</v>
      </c>
      <c r="Z70" s="72">
        <f t="shared" si="138"/>
        <v>6051115</v>
      </c>
      <c r="AA70" s="72">
        <f t="shared" si="138"/>
        <v>50000</v>
      </c>
      <c r="AB70" s="72">
        <f t="shared" si="138"/>
        <v>0</v>
      </c>
      <c r="AC70" s="72">
        <f t="shared" si="138"/>
        <v>0</v>
      </c>
      <c r="AD70" s="72">
        <f t="shared" si="138"/>
        <v>0</v>
      </c>
      <c r="AE70" s="73">
        <f t="shared" si="138"/>
        <v>9341665</v>
      </c>
    </row>
    <row r="71" spans="1:34" s="49" customFormat="1" ht="45" customHeight="1" x14ac:dyDescent="0.35">
      <c r="A71" s="74" t="s">
        <v>23</v>
      </c>
      <c r="B71" s="75" t="s">
        <v>92</v>
      </c>
      <c r="C71" s="61">
        <v>0</v>
      </c>
      <c r="D71" s="61">
        <v>0</v>
      </c>
      <c r="E71" s="61">
        <v>0</v>
      </c>
      <c r="F71" s="61">
        <v>0</v>
      </c>
      <c r="G71" s="60">
        <f>SUM(C71:F71)</f>
        <v>0</v>
      </c>
      <c r="H71" s="61">
        <v>0</v>
      </c>
      <c r="I71" s="61">
        <v>0</v>
      </c>
      <c r="J71" s="61">
        <v>0</v>
      </c>
      <c r="K71" s="61">
        <v>0</v>
      </c>
      <c r="L71" s="61">
        <v>11880</v>
      </c>
      <c r="M71" s="42">
        <v>0</v>
      </c>
      <c r="N71" s="44">
        <f t="shared" ref="N71:N104" si="139">SUM(H71:M71)</f>
        <v>11880</v>
      </c>
      <c r="O71" s="61">
        <v>0</v>
      </c>
      <c r="P71" s="61">
        <v>0</v>
      </c>
      <c r="Q71" s="61">
        <v>0</v>
      </c>
      <c r="R71" s="42">
        <v>0</v>
      </c>
      <c r="S71" s="44">
        <f t="shared" ref="S71:S76" si="140">SUM(O71:R71)</f>
        <v>0</v>
      </c>
      <c r="T71" s="61">
        <v>0</v>
      </c>
      <c r="U71" s="44">
        <f t="shared" ref="U71:U74" si="141">T71</f>
        <v>0</v>
      </c>
      <c r="V71" s="44">
        <f t="shared" ref="V71:V76" si="142">C71+H71</f>
        <v>0</v>
      </c>
      <c r="W71" s="44">
        <f t="shared" ref="W71:W76" si="143">I71+O71+T71</f>
        <v>0</v>
      </c>
      <c r="X71" s="44">
        <f t="shared" ref="X71:X76" si="144">J71</f>
        <v>0</v>
      </c>
      <c r="Y71" s="44">
        <f t="shared" ref="Y71:Y76" si="145">D71+K71</f>
        <v>0</v>
      </c>
      <c r="Z71" s="44">
        <f t="shared" ref="Z71:Z76" si="146">L71+P71</f>
        <v>11880</v>
      </c>
      <c r="AA71" s="44">
        <f t="shared" si="54"/>
        <v>0</v>
      </c>
      <c r="AB71" s="44">
        <f t="shared" ref="AB71:AB76" si="147">M71+R71</f>
        <v>0</v>
      </c>
      <c r="AC71" s="44">
        <f t="shared" ref="AC71:AD76" si="148">E71</f>
        <v>0</v>
      </c>
      <c r="AD71" s="44">
        <f t="shared" si="148"/>
        <v>0</v>
      </c>
      <c r="AE71" s="45">
        <f t="shared" si="55"/>
        <v>11880</v>
      </c>
      <c r="AF71" s="46"/>
    </row>
    <row r="72" spans="1:34" s="49" customFormat="1" ht="33" customHeight="1" x14ac:dyDescent="0.35">
      <c r="A72" s="56" t="s">
        <v>25</v>
      </c>
      <c r="B72" s="55" t="s">
        <v>93</v>
      </c>
      <c r="C72" s="53">
        <v>0</v>
      </c>
      <c r="D72" s="53">
        <v>0</v>
      </c>
      <c r="E72" s="53">
        <v>0</v>
      </c>
      <c r="F72" s="53">
        <v>0</v>
      </c>
      <c r="G72" s="43">
        <f t="shared" ref="G72:G74" si="149">SUM(C72:F72)</f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42">
        <v>0</v>
      </c>
      <c r="N72" s="44">
        <f t="shared" si="139"/>
        <v>0</v>
      </c>
      <c r="O72" s="53">
        <v>0</v>
      </c>
      <c r="P72" s="53">
        <v>0</v>
      </c>
      <c r="Q72" s="53">
        <v>50000</v>
      </c>
      <c r="R72" s="42">
        <v>0</v>
      </c>
      <c r="S72" s="44">
        <f t="shared" si="140"/>
        <v>50000</v>
      </c>
      <c r="T72" s="53">
        <v>0</v>
      </c>
      <c r="U72" s="44">
        <f t="shared" si="141"/>
        <v>0</v>
      </c>
      <c r="V72" s="44">
        <f t="shared" si="142"/>
        <v>0</v>
      </c>
      <c r="W72" s="44">
        <f t="shared" si="143"/>
        <v>0</v>
      </c>
      <c r="X72" s="44">
        <f t="shared" si="144"/>
        <v>0</v>
      </c>
      <c r="Y72" s="44">
        <f t="shared" si="145"/>
        <v>0</v>
      </c>
      <c r="Z72" s="44">
        <f t="shared" si="146"/>
        <v>0</v>
      </c>
      <c r="AA72" s="44">
        <f t="shared" si="54"/>
        <v>50000</v>
      </c>
      <c r="AB72" s="44">
        <f t="shared" si="147"/>
        <v>0</v>
      </c>
      <c r="AC72" s="44">
        <f t="shared" si="148"/>
        <v>0</v>
      </c>
      <c r="AD72" s="44">
        <f t="shared" si="148"/>
        <v>0</v>
      </c>
      <c r="AE72" s="45">
        <f t="shared" si="55"/>
        <v>50000</v>
      </c>
      <c r="AF72" s="46"/>
    </row>
    <row r="73" spans="1:34" s="49" customFormat="1" ht="45" customHeight="1" x14ac:dyDescent="0.35">
      <c r="A73" s="56" t="s">
        <v>26</v>
      </c>
      <c r="B73" s="55" t="s">
        <v>94</v>
      </c>
      <c r="C73" s="53">
        <v>0</v>
      </c>
      <c r="D73" s="53">
        <v>0</v>
      </c>
      <c r="E73" s="53">
        <v>0</v>
      </c>
      <c r="F73" s="53">
        <v>0</v>
      </c>
      <c r="G73" s="43">
        <f t="shared" si="149"/>
        <v>0</v>
      </c>
      <c r="H73" s="53">
        <v>0</v>
      </c>
      <c r="I73" s="53">
        <v>0</v>
      </c>
      <c r="J73" s="53">
        <v>0</v>
      </c>
      <c r="K73" s="53">
        <v>0</v>
      </c>
      <c r="L73" s="53">
        <v>1000</v>
      </c>
      <c r="M73" s="42">
        <v>0</v>
      </c>
      <c r="N73" s="44">
        <f t="shared" si="139"/>
        <v>1000</v>
      </c>
      <c r="O73" s="53">
        <v>2530550</v>
      </c>
      <c r="P73" s="53">
        <v>2469450</v>
      </c>
      <c r="Q73" s="42">
        <v>0</v>
      </c>
      <c r="R73" s="42">
        <v>0</v>
      </c>
      <c r="S73" s="44">
        <f t="shared" si="140"/>
        <v>5000000</v>
      </c>
      <c r="T73" s="53">
        <v>0</v>
      </c>
      <c r="U73" s="44">
        <f t="shared" si="141"/>
        <v>0</v>
      </c>
      <c r="V73" s="44">
        <f t="shared" si="142"/>
        <v>0</v>
      </c>
      <c r="W73" s="44">
        <f t="shared" si="143"/>
        <v>2530550</v>
      </c>
      <c r="X73" s="44">
        <f t="shared" si="144"/>
        <v>0</v>
      </c>
      <c r="Y73" s="44">
        <f t="shared" si="145"/>
        <v>0</v>
      </c>
      <c r="Z73" s="44">
        <f t="shared" si="146"/>
        <v>2470450</v>
      </c>
      <c r="AA73" s="44">
        <f t="shared" si="54"/>
        <v>0</v>
      </c>
      <c r="AB73" s="44">
        <f t="shared" si="147"/>
        <v>0</v>
      </c>
      <c r="AC73" s="44">
        <f t="shared" si="148"/>
        <v>0</v>
      </c>
      <c r="AD73" s="44">
        <f t="shared" si="148"/>
        <v>0</v>
      </c>
      <c r="AE73" s="45">
        <f t="shared" si="55"/>
        <v>5001000</v>
      </c>
      <c r="AF73" s="46"/>
    </row>
    <row r="74" spans="1:34" s="49" customFormat="1" ht="45" customHeight="1" x14ac:dyDescent="0.35">
      <c r="A74" s="56" t="s">
        <v>28</v>
      </c>
      <c r="B74" s="55" t="s">
        <v>43</v>
      </c>
      <c r="C74" s="53">
        <v>0</v>
      </c>
      <c r="D74" s="53">
        <v>0</v>
      </c>
      <c r="E74" s="53">
        <v>0</v>
      </c>
      <c r="F74" s="53">
        <v>0</v>
      </c>
      <c r="G74" s="43">
        <f t="shared" si="149"/>
        <v>0</v>
      </c>
      <c r="H74" s="53">
        <v>0</v>
      </c>
      <c r="I74" s="53">
        <v>600000</v>
      </c>
      <c r="J74" s="53">
        <v>0</v>
      </c>
      <c r="K74" s="53">
        <v>0</v>
      </c>
      <c r="L74" s="53">
        <v>953830</v>
      </c>
      <c r="M74" s="42">
        <v>0</v>
      </c>
      <c r="N74" s="44">
        <f t="shared" si="139"/>
        <v>1553830</v>
      </c>
      <c r="O74" s="53">
        <v>10000</v>
      </c>
      <c r="P74" s="53">
        <v>0</v>
      </c>
      <c r="Q74" s="42">
        <v>0</v>
      </c>
      <c r="R74" s="42">
        <v>0</v>
      </c>
      <c r="S74" s="44">
        <f t="shared" si="140"/>
        <v>10000</v>
      </c>
      <c r="T74" s="53">
        <v>0</v>
      </c>
      <c r="U74" s="44">
        <f t="shared" si="141"/>
        <v>0</v>
      </c>
      <c r="V74" s="44">
        <f t="shared" si="142"/>
        <v>0</v>
      </c>
      <c r="W74" s="44">
        <f t="shared" si="143"/>
        <v>610000</v>
      </c>
      <c r="X74" s="44">
        <f t="shared" si="144"/>
        <v>0</v>
      </c>
      <c r="Y74" s="44">
        <f t="shared" si="145"/>
        <v>0</v>
      </c>
      <c r="Z74" s="44">
        <f t="shared" si="146"/>
        <v>953830</v>
      </c>
      <c r="AA74" s="44">
        <f t="shared" si="54"/>
        <v>0</v>
      </c>
      <c r="AB74" s="44">
        <f t="shared" si="147"/>
        <v>0</v>
      </c>
      <c r="AC74" s="44">
        <f t="shared" si="148"/>
        <v>0</v>
      </c>
      <c r="AD74" s="44">
        <f t="shared" si="148"/>
        <v>0</v>
      </c>
      <c r="AE74" s="45">
        <f t="shared" si="55"/>
        <v>1563830</v>
      </c>
      <c r="AF74" s="46"/>
    </row>
    <row r="75" spans="1:34" s="49" customFormat="1" ht="57" customHeight="1" x14ac:dyDescent="0.35">
      <c r="A75" s="56" t="s">
        <v>29</v>
      </c>
      <c r="B75" s="55" t="s">
        <v>95</v>
      </c>
      <c r="C75" s="53">
        <v>0</v>
      </c>
      <c r="D75" s="53">
        <v>0</v>
      </c>
      <c r="E75" s="53">
        <v>0</v>
      </c>
      <c r="F75" s="53">
        <v>0</v>
      </c>
      <c r="G75" s="43">
        <f>SUM(C75:F75)</f>
        <v>0</v>
      </c>
      <c r="H75" s="53">
        <v>0</v>
      </c>
      <c r="I75" s="53">
        <v>0</v>
      </c>
      <c r="J75" s="53">
        <v>0</v>
      </c>
      <c r="K75" s="53">
        <v>0</v>
      </c>
      <c r="L75" s="53">
        <v>115975</v>
      </c>
      <c r="M75" s="42">
        <v>0</v>
      </c>
      <c r="N75" s="44">
        <f t="shared" si="139"/>
        <v>115975</v>
      </c>
      <c r="O75" s="53">
        <v>80000</v>
      </c>
      <c r="P75" s="53">
        <v>0</v>
      </c>
      <c r="Q75" s="42">
        <v>0</v>
      </c>
      <c r="R75" s="42">
        <v>0</v>
      </c>
      <c r="S75" s="44">
        <f t="shared" si="140"/>
        <v>80000</v>
      </c>
      <c r="T75" s="42">
        <v>0</v>
      </c>
      <c r="U75" s="44">
        <f t="shared" ref="U75:U76" si="150">T75</f>
        <v>0</v>
      </c>
      <c r="V75" s="44">
        <f t="shared" si="142"/>
        <v>0</v>
      </c>
      <c r="W75" s="44">
        <f t="shared" si="143"/>
        <v>80000</v>
      </c>
      <c r="X75" s="44">
        <f t="shared" si="144"/>
        <v>0</v>
      </c>
      <c r="Y75" s="44">
        <f t="shared" si="145"/>
        <v>0</v>
      </c>
      <c r="Z75" s="44">
        <f t="shared" si="146"/>
        <v>115975</v>
      </c>
      <c r="AA75" s="44">
        <f t="shared" si="54"/>
        <v>0</v>
      </c>
      <c r="AB75" s="44">
        <f t="shared" si="147"/>
        <v>0</v>
      </c>
      <c r="AC75" s="44">
        <f t="shared" si="148"/>
        <v>0</v>
      </c>
      <c r="AD75" s="44">
        <f t="shared" si="148"/>
        <v>0</v>
      </c>
      <c r="AE75" s="45">
        <f t="shared" si="55"/>
        <v>195975</v>
      </c>
      <c r="AF75" s="46"/>
    </row>
    <row r="76" spans="1:34" s="49" customFormat="1" ht="57" customHeight="1" x14ac:dyDescent="0.35">
      <c r="A76" s="56" t="s">
        <v>30</v>
      </c>
      <c r="B76" s="55" t="s">
        <v>96</v>
      </c>
      <c r="C76" s="53">
        <v>0</v>
      </c>
      <c r="D76" s="53">
        <v>0</v>
      </c>
      <c r="E76" s="53">
        <v>0</v>
      </c>
      <c r="F76" s="53">
        <v>0</v>
      </c>
      <c r="G76" s="43">
        <f>SUM(C76:F76)</f>
        <v>0</v>
      </c>
      <c r="H76" s="53">
        <v>0</v>
      </c>
      <c r="I76" s="53">
        <v>0</v>
      </c>
      <c r="J76" s="53">
        <v>0</v>
      </c>
      <c r="K76" s="53">
        <v>0</v>
      </c>
      <c r="L76" s="53">
        <v>2498980</v>
      </c>
      <c r="M76" s="42">
        <v>0</v>
      </c>
      <c r="N76" s="44">
        <f t="shared" si="139"/>
        <v>2498980</v>
      </c>
      <c r="O76" s="53">
        <v>20000</v>
      </c>
      <c r="P76" s="53">
        <v>0</v>
      </c>
      <c r="Q76" s="42">
        <v>0</v>
      </c>
      <c r="R76" s="42">
        <v>0</v>
      </c>
      <c r="S76" s="44">
        <f t="shared" si="140"/>
        <v>20000</v>
      </c>
      <c r="T76" s="42">
        <v>0</v>
      </c>
      <c r="U76" s="44">
        <f t="shared" si="150"/>
        <v>0</v>
      </c>
      <c r="V76" s="44">
        <f t="shared" si="142"/>
        <v>0</v>
      </c>
      <c r="W76" s="44">
        <f t="shared" si="143"/>
        <v>20000</v>
      </c>
      <c r="X76" s="44">
        <f t="shared" si="144"/>
        <v>0</v>
      </c>
      <c r="Y76" s="44">
        <f t="shared" si="145"/>
        <v>0</v>
      </c>
      <c r="Z76" s="44">
        <f t="shared" si="146"/>
        <v>2498980</v>
      </c>
      <c r="AA76" s="44">
        <f t="shared" si="54"/>
        <v>0</v>
      </c>
      <c r="AB76" s="44">
        <f t="shared" si="147"/>
        <v>0</v>
      </c>
      <c r="AC76" s="44">
        <f t="shared" si="148"/>
        <v>0</v>
      </c>
      <c r="AD76" s="44">
        <f t="shared" si="148"/>
        <v>0</v>
      </c>
      <c r="AE76" s="45">
        <f t="shared" si="55"/>
        <v>2518980</v>
      </c>
      <c r="AF76" s="46"/>
    </row>
    <row r="77" spans="1:34" s="48" customFormat="1" ht="33" customHeight="1" x14ac:dyDescent="0.25">
      <c r="A77" s="156" t="s">
        <v>24</v>
      </c>
      <c r="B77" s="157"/>
      <c r="C77" s="76">
        <f>SUM(C78:C81)</f>
        <v>0</v>
      </c>
      <c r="D77" s="76">
        <f t="shared" ref="D77:AE77" si="151">SUM(D78:D81)</f>
        <v>0</v>
      </c>
      <c r="E77" s="76">
        <f t="shared" si="151"/>
        <v>0</v>
      </c>
      <c r="F77" s="76">
        <f t="shared" si="151"/>
        <v>0</v>
      </c>
      <c r="G77" s="76">
        <f t="shared" si="151"/>
        <v>0</v>
      </c>
      <c r="H77" s="76">
        <f t="shared" si="151"/>
        <v>0</v>
      </c>
      <c r="I77" s="76">
        <f t="shared" si="151"/>
        <v>0</v>
      </c>
      <c r="J77" s="76">
        <f t="shared" si="151"/>
        <v>0</v>
      </c>
      <c r="K77" s="76">
        <f t="shared" si="151"/>
        <v>0</v>
      </c>
      <c r="L77" s="76">
        <f t="shared" si="151"/>
        <v>11008399</v>
      </c>
      <c r="M77" s="76">
        <f t="shared" si="151"/>
        <v>0</v>
      </c>
      <c r="N77" s="76">
        <f t="shared" si="151"/>
        <v>11008399</v>
      </c>
      <c r="O77" s="76">
        <f t="shared" si="151"/>
        <v>0</v>
      </c>
      <c r="P77" s="76">
        <f t="shared" si="151"/>
        <v>0</v>
      </c>
      <c r="Q77" s="76">
        <f t="shared" si="151"/>
        <v>0</v>
      </c>
      <c r="R77" s="76">
        <f t="shared" si="151"/>
        <v>0</v>
      </c>
      <c r="S77" s="76">
        <f t="shared" si="151"/>
        <v>0</v>
      </c>
      <c r="T77" s="76">
        <f t="shared" si="151"/>
        <v>0</v>
      </c>
      <c r="U77" s="76">
        <f t="shared" si="151"/>
        <v>0</v>
      </c>
      <c r="V77" s="76">
        <f t="shared" si="151"/>
        <v>0</v>
      </c>
      <c r="W77" s="76">
        <f t="shared" si="151"/>
        <v>0</v>
      </c>
      <c r="X77" s="76">
        <f t="shared" si="151"/>
        <v>0</v>
      </c>
      <c r="Y77" s="76">
        <f t="shared" si="151"/>
        <v>0</v>
      </c>
      <c r="Z77" s="76">
        <f t="shared" si="151"/>
        <v>11008399</v>
      </c>
      <c r="AA77" s="76">
        <f t="shared" si="151"/>
        <v>0</v>
      </c>
      <c r="AB77" s="76">
        <f t="shared" si="151"/>
        <v>0</v>
      </c>
      <c r="AC77" s="76">
        <f t="shared" si="151"/>
        <v>0</v>
      </c>
      <c r="AD77" s="76">
        <f t="shared" si="151"/>
        <v>0</v>
      </c>
      <c r="AE77" s="77">
        <f t="shared" si="151"/>
        <v>11008399</v>
      </c>
    </row>
    <row r="78" spans="1:34" s="49" customFormat="1" ht="57" customHeight="1" x14ac:dyDescent="0.35">
      <c r="A78" s="56" t="s">
        <v>23</v>
      </c>
      <c r="B78" s="55" t="s">
        <v>98</v>
      </c>
      <c r="C78" s="53">
        <v>0</v>
      </c>
      <c r="D78" s="53">
        <v>0</v>
      </c>
      <c r="E78" s="53">
        <v>0</v>
      </c>
      <c r="F78" s="53">
        <v>0</v>
      </c>
      <c r="G78" s="43">
        <f t="shared" ref="G78:G81" si="152">SUM(C78:F78)</f>
        <v>0</v>
      </c>
      <c r="H78" s="53">
        <v>0</v>
      </c>
      <c r="I78" s="53">
        <v>0</v>
      </c>
      <c r="J78" s="53">
        <v>0</v>
      </c>
      <c r="K78" s="53">
        <v>0</v>
      </c>
      <c r="L78" s="53">
        <v>423202</v>
      </c>
      <c r="M78" s="42">
        <v>0</v>
      </c>
      <c r="N78" s="44">
        <f t="shared" si="139"/>
        <v>423202</v>
      </c>
      <c r="O78" s="53">
        <v>0</v>
      </c>
      <c r="P78" s="53">
        <v>0</v>
      </c>
      <c r="Q78" s="42">
        <v>0</v>
      </c>
      <c r="R78" s="42">
        <v>0</v>
      </c>
      <c r="S78" s="44">
        <f>SUM(O78:R78)</f>
        <v>0</v>
      </c>
      <c r="T78" s="53">
        <v>0</v>
      </c>
      <c r="U78" s="44">
        <f t="shared" ref="U78:U81" si="153">T78</f>
        <v>0</v>
      </c>
      <c r="V78" s="44">
        <f>C78+H78</f>
        <v>0</v>
      </c>
      <c r="W78" s="44">
        <f>I78+O78+T78</f>
        <v>0</v>
      </c>
      <c r="X78" s="44">
        <f>J78</f>
        <v>0</v>
      </c>
      <c r="Y78" s="44">
        <f t="shared" ref="Y78:Y81" si="154">D78+K78</f>
        <v>0</v>
      </c>
      <c r="Z78" s="44">
        <f>L78+P78</f>
        <v>423202</v>
      </c>
      <c r="AA78" s="44">
        <f t="shared" si="54"/>
        <v>0</v>
      </c>
      <c r="AB78" s="44">
        <f>M78+R78</f>
        <v>0</v>
      </c>
      <c r="AC78" s="44">
        <f t="shared" ref="AC78:AD81" si="155">E78</f>
        <v>0</v>
      </c>
      <c r="AD78" s="44">
        <f t="shared" si="155"/>
        <v>0</v>
      </c>
      <c r="AE78" s="45">
        <f t="shared" si="55"/>
        <v>423202</v>
      </c>
      <c r="AF78" s="46"/>
    </row>
    <row r="79" spans="1:34" s="49" customFormat="1" ht="45" customHeight="1" x14ac:dyDescent="0.35">
      <c r="A79" s="56" t="s">
        <v>25</v>
      </c>
      <c r="B79" s="54" t="s">
        <v>45</v>
      </c>
      <c r="C79" s="53">
        <v>0</v>
      </c>
      <c r="D79" s="53">
        <v>0</v>
      </c>
      <c r="E79" s="53">
        <v>0</v>
      </c>
      <c r="F79" s="53">
        <v>0</v>
      </c>
      <c r="G79" s="43">
        <f t="shared" si="152"/>
        <v>0</v>
      </c>
      <c r="H79" s="53">
        <v>0</v>
      </c>
      <c r="I79" s="53">
        <v>0</v>
      </c>
      <c r="J79" s="53">
        <v>0</v>
      </c>
      <c r="K79" s="53">
        <v>0</v>
      </c>
      <c r="L79" s="53">
        <v>7695550</v>
      </c>
      <c r="M79" s="42">
        <v>0</v>
      </c>
      <c r="N79" s="44">
        <f t="shared" si="139"/>
        <v>7695550</v>
      </c>
      <c r="O79" s="53">
        <v>0</v>
      </c>
      <c r="P79" s="53">
        <v>0</v>
      </c>
      <c r="Q79" s="42">
        <v>0</v>
      </c>
      <c r="R79" s="42">
        <v>0</v>
      </c>
      <c r="S79" s="44">
        <f>SUM(O79:R79)</f>
        <v>0</v>
      </c>
      <c r="T79" s="53">
        <v>0</v>
      </c>
      <c r="U79" s="44">
        <f t="shared" si="153"/>
        <v>0</v>
      </c>
      <c r="V79" s="44">
        <f>C79+H79</f>
        <v>0</v>
      </c>
      <c r="W79" s="44">
        <f>I79+O79+T79</f>
        <v>0</v>
      </c>
      <c r="X79" s="44">
        <f>J79</f>
        <v>0</v>
      </c>
      <c r="Y79" s="44">
        <f t="shared" si="154"/>
        <v>0</v>
      </c>
      <c r="Z79" s="44">
        <f>L79+P79</f>
        <v>7695550</v>
      </c>
      <c r="AA79" s="44">
        <f t="shared" si="54"/>
        <v>0</v>
      </c>
      <c r="AB79" s="44">
        <f>M79+R79</f>
        <v>0</v>
      </c>
      <c r="AC79" s="44">
        <f t="shared" si="155"/>
        <v>0</v>
      </c>
      <c r="AD79" s="44">
        <f t="shared" si="155"/>
        <v>0</v>
      </c>
      <c r="AE79" s="45">
        <f t="shared" si="55"/>
        <v>7695550</v>
      </c>
      <c r="AF79" s="46"/>
    </row>
    <row r="80" spans="1:34" s="49" customFormat="1" ht="45" customHeight="1" x14ac:dyDescent="0.35">
      <c r="A80" s="56" t="s">
        <v>26</v>
      </c>
      <c r="B80" s="55" t="s">
        <v>44</v>
      </c>
      <c r="C80" s="53">
        <v>0</v>
      </c>
      <c r="D80" s="53">
        <v>0</v>
      </c>
      <c r="E80" s="53">
        <v>0</v>
      </c>
      <c r="F80" s="53">
        <v>0</v>
      </c>
      <c r="G80" s="43">
        <f t="shared" si="152"/>
        <v>0</v>
      </c>
      <c r="H80" s="53">
        <v>0</v>
      </c>
      <c r="I80" s="53">
        <v>0</v>
      </c>
      <c r="J80" s="53">
        <v>0</v>
      </c>
      <c r="K80" s="53">
        <v>0</v>
      </c>
      <c r="L80" s="53">
        <v>889647</v>
      </c>
      <c r="M80" s="42">
        <v>0</v>
      </c>
      <c r="N80" s="44">
        <f t="shared" si="139"/>
        <v>889647</v>
      </c>
      <c r="O80" s="53">
        <v>0</v>
      </c>
      <c r="P80" s="53">
        <v>0</v>
      </c>
      <c r="Q80" s="42">
        <v>0</v>
      </c>
      <c r="R80" s="42">
        <v>0</v>
      </c>
      <c r="S80" s="44">
        <f>SUM(O80:R80)</f>
        <v>0</v>
      </c>
      <c r="T80" s="53">
        <v>0</v>
      </c>
      <c r="U80" s="44">
        <f t="shared" si="153"/>
        <v>0</v>
      </c>
      <c r="V80" s="44">
        <f>C80+H80</f>
        <v>0</v>
      </c>
      <c r="W80" s="44">
        <f>I80+O80+T80</f>
        <v>0</v>
      </c>
      <c r="X80" s="44">
        <f>J80</f>
        <v>0</v>
      </c>
      <c r="Y80" s="44">
        <f t="shared" si="154"/>
        <v>0</v>
      </c>
      <c r="Z80" s="44">
        <f>L80+P80</f>
        <v>889647</v>
      </c>
      <c r="AA80" s="44">
        <f t="shared" si="54"/>
        <v>0</v>
      </c>
      <c r="AB80" s="44">
        <f>M80+R80</f>
        <v>0</v>
      </c>
      <c r="AC80" s="44">
        <f t="shared" si="155"/>
        <v>0</v>
      </c>
      <c r="AD80" s="44">
        <f t="shared" si="155"/>
        <v>0</v>
      </c>
      <c r="AE80" s="45">
        <f t="shared" si="55"/>
        <v>889647</v>
      </c>
      <c r="AF80" s="46"/>
    </row>
    <row r="81" spans="1:34" s="49" customFormat="1" ht="45" customHeight="1" thickBot="1" x14ac:dyDescent="0.4">
      <c r="A81" s="56" t="s">
        <v>28</v>
      </c>
      <c r="B81" s="55" t="s">
        <v>101</v>
      </c>
      <c r="C81" s="53">
        <v>0</v>
      </c>
      <c r="D81" s="53">
        <v>0</v>
      </c>
      <c r="E81" s="53">
        <v>0</v>
      </c>
      <c r="F81" s="53">
        <v>0</v>
      </c>
      <c r="G81" s="43">
        <f t="shared" si="152"/>
        <v>0</v>
      </c>
      <c r="H81" s="53">
        <v>0</v>
      </c>
      <c r="I81" s="53">
        <v>0</v>
      </c>
      <c r="J81" s="53">
        <v>0</v>
      </c>
      <c r="K81" s="53">
        <v>0</v>
      </c>
      <c r="L81" s="53">
        <v>2000000</v>
      </c>
      <c r="M81" s="42">
        <v>0</v>
      </c>
      <c r="N81" s="44">
        <f t="shared" si="139"/>
        <v>2000000</v>
      </c>
      <c r="O81" s="53">
        <v>0</v>
      </c>
      <c r="P81" s="53">
        <v>0</v>
      </c>
      <c r="Q81" s="42">
        <v>0</v>
      </c>
      <c r="R81" s="42">
        <v>0</v>
      </c>
      <c r="S81" s="44">
        <f>SUM(O81:R81)</f>
        <v>0</v>
      </c>
      <c r="T81" s="42">
        <v>0</v>
      </c>
      <c r="U81" s="44">
        <f t="shared" si="153"/>
        <v>0</v>
      </c>
      <c r="V81" s="44">
        <f>C81+H81</f>
        <v>0</v>
      </c>
      <c r="W81" s="44">
        <f>I81+O81+T81</f>
        <v>0</v>
      </c>
      <c r="X81" s="44">
        <f>J81</f>
        <v>0</v>
      </c>
      <c r="Y81" s="44">
        <f t="shared" si="154"/>
        <v>0</v>
      </c>
      <c r="Z81" s="44">
        <f>L81+P81</f>
        <v>2000000</v>
      </c>
      <c r="AA81" s="44">
        <f t="shared" si="54"/>
        <v>0</v>
      </c>
      <c r="AB81" s="44">
        <f>M81+R81</f>
        <v>0</v>
      </c>
      <c r="AC81" s="44">
        <f t="shared" si="155"/>
        <v>0</v>
      </c>
      <c r="AD81" s="44">
        <f t="shared" si="155"/>
        <v>0</v>
      </c>
      <c r="AE81" s="45">
        <f t="shared" si="55"/>
        <v>2000000</v>
      </c>
      <c r="AF81" s="46"/>
    </row>
    <row r="82" spans="1:34" s="34" customFormat="1" ht="36" customHeight="1" thickBot="1" x14ac:dyDescent="0.3">
      <c r="A82" s="150" t="s">
        <v>20</v>
      </c>
      <c r="B82" s="151"/>
      <c r="C82" s="36">
        <f>C83+C99</f>
        <v>0</v>
      </c>
      <c r="D82" s="36">
        <f t="shared" ref="D82:K82" si="156">D83+D99</f>
        <v>0</v>
      </c>
      <c r="E82" s="36">
        <f t="shared" si="156"/>
        <v>0</v>
      </c>
      <c r="F82" s="36">
        <f t="shared" si="156"/>
        <v>0</v>
      </c>
      <c r="G82" s="36">
        <f t="shared" si="156"/>
        <v>0</v>
      </c>
      <c r="H82" s="36">
        <f t="shared" si="156"/>
        <v>0</v>
      </c>
      <c r="I82" s="36">
        <f t="shared" si="156"/>
        <v>0</v>
      </c>
      <c r="J82" s="36">
        <f t="shared" si="156"/>
        <v>74060</v>
      </c>
      <c r="K82" s="36">
        <f t="shared" si="156"/>
        <v>0</v>
      </c>
      <c r="L82" s="36">
        <f>L83+L99</f>
        <v>39251618</v>
      </c>
      <c r="M82" s="36">
        <f t="shared" ref="M82:AE82" si="157">M83+M99</f>
        <v>0</v>
      </c>
      <c r="N82" s="36">
        <f t="shared" si="157"/>
        <v>39325678</v>
      </c>
      <c r="O82" s="36">
        <f t="shared" si="157"/>
        <v>470000</v>
      </c>
      <c r="P82" s="36">
        <f t="shared" si="157"/>
        <v>500000</v>
      </c>
      <c r="Q82" s="36">
        <f t="shared" si="157"/>
        <v>75000</v>
      </c>
      <c r="R82" s="36">
        <f t="shared" si="157"/>
        <v>0</v>
      </c>
      <c r="S82" s="36">
        <f t="shared" si="157"/>
        <v>1045000</v>
      </c>
      <c r="T82" s="36">
        <f t="shared" si="157"/>
        <v>0</v>
      </c>
      <c r="U82" s="36">
        <f t="shared" si="157"/>
        <v>0</v>
      </c>
      <c r="V82" s="36">
        <f t="shared" si="157"/>
        <v>0</v>
      </c>
      <c r="W82" s="36">
        <f t="shared" si="157"/>
        <v>470000</v>
      </c>
      <c r="X82" s="36">
        <f t="shared" si="157"/>
        <v>74060</v>
      </c>
      <c r="Y82" s="36">
        <f t="shared" si="157"/>
        <v>0</v>
      </c>
      <c r="Z82" s="36">
        <f t="shared" si="157"/>
        <v>39751618</v>
      </c>
      <c r="AA82" s="36">
        <f t="shared" si="157"/>
        <v>75000</v>
      </c>
      <c r="AB82" s="36">
        <f t="shared" si="157"/>
        <v>0</v>
      </c>
      <c r="AC82" s="36">
        <f t="shared" si="157"/>
        <v>0</v>
      </c>
      <c r="AD82" s="36">
        <f t="shared" si="157"/>
        <v>0</v>
      </c>
      <c r="AE82" s="37">
        <f t="shared" si="157"/>
        <v>40370678</v>
      </c>
      <c r="AF82" s="33"/>
      <c r="AH82" s="35"/>
    </row>
    <row r="83" spans="1:34" s="34" customFormat="1" ht="33" customHeight="1" x14ac:dyDescent="0.25">
      <c r="A83" s="143" t="s">
        <v>22</v>
      </c>
      <c r="B83" s="144"/>
      <c r="C83" s="78">
        <f>SUM(C84:C98)</f>
        <v>0</v>
      </c>
      <c r="D83" s="78">
        <f t="shared" ref="D83:L83" si="158">SUM(D84:D98)</f>
        <v>0</v>
      </c>
      <c r="E83" s="78">
        <f t="shared" si="158"/>
        <v>0</v>
      </c>
      <c r="F83" s="78">
        <f t="shared" si="158"/>
        <v>0</v>
      </c>
      <c r="G83" s="78">
        <f t="shared" si="158"/>
        <v>0</v>
      </c>
      <c r="H83" s="78">
        <f t="shared" si="158"/>
        <v>0</v>
      </c>
      <c r="I83" s="78">
        <f t="shared" si="158"/>
        <v>0</v>
      </c>
      <c r="J83" s="78">
        <f t="shared" si="158"/>
        <v>74060</v>
      </c>
      <c r="K83" s="78">
        <f t="shared" si="158"/>
        <v>0</v>
      </c>
      <c r="L83" s="78">
        <f t="shared" si="158"/>
        <v>14053760</v>
      </c>
      <c r="M83" s="78">
        <f t="shared" ref="M83" si="159">SUM(M84:M98)</f>
        <v>0</v>
      </c>
      <c r="N83" s="78">
        <f t="shared" ref="N83" si="160">SUM(N84:N98)</f>
        <v>14127820</v>
      </c>
      <c r="O83" s="78">
        <f t="shared" ref="O83" si="161">SUM(O84:O98)</f>
        <v>424000</v>
      </c>
      <c r="P83" s="78">
        <f t="shared" ref="P83" si="162">SUM(P84:P98)</f>
        <v>500000</v>
      </c>
      <c r="Q83" s="78">
        <f t="shared" ref="Q83" si="163">SUM(Q84:Q98)</f>
        <v>75000</v>
      </c>
      <c r="R83" s="78">
        <f t="shared" ref="R83" si="164">SUM(R84:R98)</f>
        <v>0</v>
      </c>
      <c r="S83" s="78">
        <f t="shared" ref="S83" si="165">SUM(S84:S98)</f>
        <v>999000</v>
      </c>
      <c r="T83" s="78">
        <f t="shared" ref="T83" si="166">SUM(T84:T98)</f>
        <v>0</v>
      </c>
      <c r="U83" s="78">
        <f t="shared" ref="U83" si="167">SUM(U84:U98)</f>
        <v>0</v>
      </c>
      <c r="V83" s="78">
        <f t="shared" ref="V83" si="168">SUM(V84:V98)</f>
        <v>0</v>
      </c>
      <c r="W83" s="78">
        <f t="shared" ref="W83" si="169">SUM(W84:W98)</f>
        <v>424000</v>
      </c>
      <c r="X83" s="78">
        <f t="shared" ref="X83" si="170">SUM(X84:X98)</f>
        <v>74060</v>
      </c>
      <c r="Y83" s="78">
        <f t="shared" ref="Y83" si="171">SUM(Y84:Y98)</f>
        <v>0</v>
      </c>
      <c r="Z83" s="78">
        <f t="shared" ref="Z83" si="172">SUM(Z84:Z98)</f>
        <v>14553760</v>
      </c>
      <c r="AA83" s="78">
        <f t="shared" ref="AA83" si="173">SUM(AA84:AA98)</f>
        <v>75000</v>
      </c>
      <c r="AB83" s="78">
        <f t="shared" ref="AB83" si="174">SUM(AB84:AB98)</f>
        <v>0</v>
      </c>
      <c r="AC83" s="78">
        <f t="shared" ref="AC83" si="175">SUM(AC84:AC98)</f>
        <v>0</v>
      </c>
      <c r="AD83" s="78">
        <f t="shared" ref="AD83" si="176">SUM(AD84:AD98)</f>
        <v>0</v>
      </c>
      <c r="AE83" s="79">
        <f t="shared" ref="AE83" si="177">SUM(AE84:AE98)</f>
        <v>15126820</v>
      </c>
      <c r="AF83" s="33"/>
      <c r="AH83" s="35"/>
    </row>
    <row r="84" spans="1:34" s="49" customFormat="1" ht="45" customHeight="1" x14ac:dyDescent="0.35">
      <c r="A84" s="40" t="s">
        <v>23</v>
      </c>
      <c r="B84" s="41" t="s">
        <v>46</v>
      </c>
      <c r="C84" s="42">
        <v>0</v>
      </c>
      <c r="D84" s="42">
        <v>0</v>
      </c>
      <c r="E84" s="42">
        <v>0</v>
      </c>
      <c r="F84" s="42">
        <v>0</v>
      </c>
      <c r="G84" s="44">
        <f>SUM(C84:F84)</f>
        <v>0</v>
      </c>
      <c r="H84" s="42">
        <v>0</v>
      </c>
      <c r="I84" s="42">
        <v>0</v>
      </c>
      <c r="J84" s="42">
        <v>0</v>
      </c>
      <c r="K84" s="42">
        <v>0</v>
      </c>
      <c r="L84" s="42">
        <v>242000</v>
      </c>
      <c r="M84" s="42">
        <v>0</v>
      </c>
      <c r="N84" s="44">
        <f t="shared" si="139"/>
        <v>242000</v>
      </c>
      <c r="O84" s="42">
        <v>0</v>
      </c>
      <c r="P84" s="42">
        <v>0</v>
      </c>
      <c r="Q84" s="42">
        <v>0</v>
      </c>
      <c r="R84" s="42">
        <v>0</v>
      </c>
      <c r="S84" s="44">
        <f t="shared" ref="S84:S98" si="178">SUM(O84:R84)</f>
        <v>0</v>
      </c>
      <c r="T84" s="42">
        <v>0</v>
      </c>
      <c r="U84" s="44">
        <f t="shared" ref="U84" si="179">T84</f>
        <v>0</v>
      </c>
      <c r="V84" s="44">
        <f t="shared" ref="V84:V98" si="180">C84+H84</f>
        <v>0</v>
      </c>
      <c r="W84" s="44">
        <f t="shared" ref="W84:W98" si="181">I84+O84+T84</f>
        <v>0</v>
      </c>
      <c r="X84" s="44">
        <f t="shared" ref="X84:X98" si="182">J84</f>
        <v>0</v>
      </c>
      <c r="Y84" s="44">
        <f t="shared" ref="Y84:Y98" si="183">D84+K84</f>
        <v>0</v>
      </c>
      <c r="Z84" s="44">
        <f t="shared" ref="Z84:Z98" si="184">L84+P84</f>
        <v>242000</v>
      </c>
      <c r="AA84" s="44">
        <f t="shared" si="54"/>
        <v>0</v>
      </c>
      <c r="AB84" s="44">
        <f t="shared" ref="AB84:AB98" si="185">M84+R84</f>
        <v>0</v>
      </c>
      <c r="AC84" s="44">
        <f t="shared" ref="AC84:AC98" si="186">E84</f>
        <v>0</v>
      </c>
      <c r="AD84" s="44">
        <f t="shared" ref="AD84:AD98" si="187">F84</f>
        <v>0</v>
      </c>
      <c r="AE84" s="45">
        <f t="shared" si="55"/>
        <v>242000</v>
      </c>
      <c r="AF84" s="46"/>
    </row>
    <row r="85" spans="1:34" s="49" customFormat="1" ht="33" customHeight="1" x14ac:dyDescent="0.35">
      <c r="A85" s="56" t="s">
        <v>25</v>
      </c>
      <c r="B85" s="55" t="s">
        <v>104</v>
      </c>
      <c r="C85" s="53">
        <v>0</v>
      </c>
      <c r="D85" s="53">
        <v>0</v>
      </c>
      <c r="E85" s="53">
        <v>0</v>
      </c>
      <c r="F85" s="53">
        <v>0</v>
      </c>
      <c r="G85" s="43">
        <f>SUM(C85:F85)</f>
        <v>0</v>
      </c>
      <c r="H85" s="53">
        <v>0</v>
      </c>
      <c r="I85" s="53">
        <v>0</v>
      </c>
      <c r="J85" s="53">
        <v>0</v>
      </c>
      <c r="K85" s="53">
        <v>0</v>
      </c>
      <c r="L85" s="53">
        <v>500000</v>
      </c>
      <c r="M85" s="42">
        <v>0</v>
      </c>
      <c r="N85" s="44">
        <f t="shared" si="139"/>
        <v>500000</v>
      </c>
      <c r="O85" s="53">
        <v>0</v>
      </c>
      <c r="P85" s="53">
        <v>500000</v>
      </c>
      <c r="Q85" s="42">
        <v>0</v>
      </c>
      <c r="R85" s="42">
        <v>0</v>
      </c>
      <c r="S85" s="44">
        <f t="shared" si="178"/>
        <v>500000</v>
      </c>
      <c r="T85" s="42">
        <v>0</v>
      </c>
      <c r="U85" s="44">
        <f t="shared" ref="U85:U91" si="188">T85</f>
        <v>0</v>
      </c>
      <c r="V85" s="44">
        <f t="shared" si="180"/>
        <v>0</v>
      </c>
      <c r="W85" s="44">
        <f t="shared" si="181"/>
        <v>0</v>
      </c>
      <c r="X85" s="44">
        <f t="shared" si="182"/>
        <v>0</v>
      </c>
      <c r="Y85" s="44">
        <f t="shared" si="183"/>
        <v>0</v>
      </c>
      <c r="Z85" s="44">
        <f t="shared" si="184"/>
        <v>1000000</v>
      </c>
      <c r="AA85" s="44">
        <f t="shared" si="54"/>
        <v>0</v>
      </c>
      <c r="AB85" s="44">
        <f t="shared" si="185"/>
        <v>0</v>
      </c>
      <c r="AC85" s="44">
        <f t="shared" si="186"/>
        <v>0</v>
      </c>
      <c r="AD85" s="44">
        <f t="shared" si="187"/>
        <v>0</v>
      </c>
      <c r="AE85" s="45">
        <f t="shared" si="55"/>
        <v>1000000</v>
      </c>
      <c r="AF85" s="46"/>
    </row>
    <row r="86" spans="1:34" s="49" customFormat="1" ht="45" customHeight="1" x14ac:dyDescent="0.35">
      <c r="A86" s="56" t="s">
        <v>26</v>
      </c>
      <c r="B86" s="55" t="s">
        <v>105</v>
      </c>
      <c r="C86" s="53">
        <v>0</v>
      </c>
      <c r="D86" s="53">
        <v>0</v>
      </c>
      <c r="E86" s="53">
        <v>0</v>
      </c>
      <c r="F86" s="53">
        <v>0</v>
      </c>
      <c r="G86" s="43">
        <f>SUM(C86:F86)</f>
        <v>0</v>
      </c>
      <c r="H86" s="53">
        <v>0</v>
      </c>
      <c r="I86" s="53">
        <v>0</v>
      </c>
      <c r="J86" s="53">
        <v>0</v>
      </c>
      <c r="K86" s="53">
        <v>0</v>
      </c>
      <c r="L86" s="53">
        <v>84000</v>
      </c>
      <c r="M86" s="42">
        <v>0</v>
      </c>
      <c r="N86" s="44">
        <f t="shared" si="139"/>
        <v>84000</v>
      </c>
      <c r="O86" s="53">
        <v>0</v>
      </c>
      <c r="P86" s="53">
        <v>0</v>
      </c>
      <c r="Q86" s="42">
        <v>0</v>
      </c>
      <c r="R86" s="42">
        <v>0</v>
      </c>
      <c r="S86" s="44">
        <f t="shared" si="178"/>
        <v>0</v>
      </c>
      <c r="T86" s="42">
        <v>0</v>
      </c>
      <c r="U86" s="44">
        <f t="shared" si="188"/>
        <v>0</v>
      </c>
      <c r="V86" s="44">
        <f t="shared" si="180"/>
        <v>0</v>
      </c>
      <c r="W86" s="44">
        <f t="shared" si="181"/>
        <v>0</v>
      </c>
      <c r="X86" s="44">
        <f t="shared" si="182"/>
        <v>0</v>
      </c>
      <c r="Y86" s="44">
        <f t="shared" si="183"/>
        <v>0</v>
      </c>
      <c r="Z86" s="44">
        <f t="shared" si="184"/>
        <v>84000</v>
      </c>
      <c r="AA86" s="44">
        <f t="shared" si="54"/>
        <v>0</v>
      </c>
      <c r="AB86" s="44">
        <f t="shared" si="185"/>
        <v>0</v>
      </c>
      <c r="AC86" s="44">
        <f t="shared" si="186"/>
        <v>0</v>
      </c>
      <c r="AD86" s="44">
        <f t="shared" si="187"/>
        <v>0</v>
      </c>
      <c r="AE86" s="45">
        <f t="shared" si="55"/>
        <v>84000</v>
      </c>
      <c r="AF86" s="46"/>
    </row>
    <row r="87" spans="1:34" s="49" customFormat="1" ht="45" customHeight="1" x14ac:dyDescent="0.35">
      <c r="A87" s="56" t="s">
        <v>28</v>
      </c>
      <c r="B87" s="41" t="s">
        <v>106</v>
      </c>
      <c r="C87" s="42">
        <v>0</v>
      </c>
      <c r="D87" s="42">
        <v>0</v>
      </c>
      <c r="E87" s="42">
        <v>0</v>
      </c>
      <c r="F87" s="42">
        <v>0</v>
      </c>
      <c r="G87" s="44">
        <f t="shared" ref="G87:G91" si="189">SUM(C87:F87)</f>
        <v>0</v>
      </c>
      <c r="H87" s="42">
        <v>0</v>
      </c>
      <c r="I87" s="42">
        <v>0</v>
      </c>
      <c r="J87" s="42">
        <v>0</v>
      </c>
      <c r="K87" s="42">
        <v>0</v>
      </c>
      <c r="L87" s="42">
        <v>10700</v>
      </c>
      <c r="M87" s="42">
        <v>0</v>
      </c>
      <c r="N87" s="44">
        <f t="shared" si="139"/>
        <v>10700</v>
      </c>
      <c r="O87" s="42">
        <v>0</v>
      </c>
      <c r="P87" s="42">
        <v>0</v>
      </c>
      <c r="Q87" s="42">
        <v>0</v>
      </c>
      <c r="R87" s="42">
        <v>0</v>
      </c>
      <c r="S87" s="44">
        <f t="shared" si="178"/>
        <v>0</v>
      </c>
      <c r="T87" s="42">
        <v>0</v>
      </c>
      <c r="U87" s="44">
        <f t="shared" si="188"/>
        <v>0</v>
      </c>
      <c r="V87" s="44">
        <f t="shared" si="180"/>
        <v>0</v>
      </c>
      <c r="W87" s="44">
        <f t="shared" si="181"/>
        <v>0</v>
      </c>
      <c r="X87" s="44">
        <f t="shared" si="182"/>
        <v>0</v>
      </c>
      <c r="Y87" s="44">
        <f t="shared" si="183"/>
        <v>0</v>
      </c>
      <c r="Z87" s="44">
        <f t="shared" si="184"/>
        <v>10700</v>
      </c>
      <c r="AA87" s="44">
        <f t="shared" si="54"/>
        <v>0</v>
      </c>
      <c r="AB87" s="44">
        <f t="shared" si="185"/>
        <v>0</v>
      </c>
      <c r="AC87" s="44">
        <f t="shared" si="186"/>
        <v>0</v>
      </c>
      <c r="AD87" s="44">
        <f t="shared" si="187"/>
        <v>0</v>
      </c>
      <c r="AE87" s="45">
        <f t="shared" si="55"/>
        <v>10700</v>
      </c>
      <c r="AF87" s="46"/>
    </row>
    <row r="88" spans="1:34" s="49" customFormat="1" ht="45" customHeight="1" x14ac:dyDescent="0.35">
      <c r="A88" s="56" t="s">
        <v>29</v>
      </c>
      <c r="B88" s="55" t="s">
        <v>107</v>
      </c>
      <c r="C88" s="53">
        <v>0</v>
      </c>
      <c r="D88" s="53">
        <v>0</v>
      </c>
      <c r="E88" s="53">
        <v>0</v>
      </c>
      <c r="F88" s="53">
        <v>0</v>
      </c>
      <c r="G88" s="43">
        <f>SUM(C88:F88)</f>
        <v>0</v>
      </c>
      <c r="H88" s="53">
        <v>0</v>
      </c>
      <c r="I88" s="53">
        <v>0</v>
      </c>
      <c r="J88" s="53">
        <v>0</v>
      </c>
      <c r="K88" s="53">
        <v>0</v>
      </c>
      <c r="L88" s="53">
        <v>320000</v>
      </c>
      <c r="M88" s="42">
        <v>0</v>
      </c>
      <c r="N88" s="44">
        <f t="shared" si="139"/>
        <v>320000</v>
      </c>
      <c r="O88" s="53">
        <v>0</v>
      </c>
      <c r="P88" s="53">
        <v>0</v>
      </c>
      <c r="Q88" s="42">
        <v>0</v>
      </c>
      <c r="R88" s="42">
        <v>0</v>
      </c>
      <c r="S88" s="44">
        <f t="shared" si="178"/>
        <v>0</v>
      </c>
      <c r="T88" s="42">
        <v>0</v>
      </c>
      <c r="U88" s="44">
        <f t="shared" si="188"/>
        <v>0</v>
      </c>
      <c r="V88" s="44">
        <f t="shared" si="180"/>
        <v>0</v>
      </c>
      <c r="W88" s="44">
        <f t="shared" si="181"/>
        <v>0</v>
      </c>
      <c r="X88" s="44">
        <f t="shared" si="182"/>
        <v>0</v>
      </c>
      <c r="Y88" s="44">
        <f t="shared" si="183"/>
        <v>0</v>
      </c>
      <c r="Z88" s="44">
        <f t="shared" si="184"/>
        <v>320000</v>
      </c>
      <c r="AA88" s="44">
        <f t="shared" si="54"/>
        <v>0</v>
      </c>
      <c r="AB88" s="44">
        <f t="shared" si="185"/>
        <v>0</v>
      </c>
      <c r="AC88" s="44">
        <f t="shared" si="186"/>
        <v>0</v>
      </c>
      <c r="AD88" s="44">
        <f t="shared" si="187"/>
        <v>0</v>
      </c>
      <c r="AE88" s="45">
        <f t="shared" si="55"/>
        <v>320000</v>
      </c>
      <c r="AF88" s="46"/>
    </row>
    <row r="89" spans="1:34" s="49" customFormat="1" ht="45" customHeight="1" x14ac:dyDescent="0.35">
      <c r="A89" s="56" t="s">
        <v>30</v>
      </c>
      <c r="B89" s="55" t="s">
        <v>47</v>
      </c>
      <c r="C89" s="53">
        <v>0</v>
      </c>
      <c r="D89" s="53">
        <v>0</v>
      </c>
      <c r="E89" s="53">
        <v>0</v>
      </c>
      <c r="F89" s="53">
        <v>0</v>
      </c>
      <c r="G89" s="43">
        <f t="shared" si="189"/>
        <v>0</v>
      </c>
      <c r="H89" s="53">
        <v>0</v>
      </c>
      <c r="I89" s="53">
        <v>0</v>
      </c>
      <c r="J89" s="53">
        <v>0</v>
      </c>
      <c r="K89" s="53">
        <v>0</v>
      </c>
      <c r="L89" s="53">
        <v>1089755</v>
      </c>
      <c r="M89" s="42">
        <v>0</v>
      </c>
      <c r="N89" s="44">
        <f t="shared" si="139"/>
        <v>1089755</v>
      </c>
      <c r="O89" s="53">
        <v>0</v>
      </c>
      <c r="P89" s="53">
        <v>0</v>
      </c>
      <c r="Q89" s="42">
        <v>0</v>
      </c>
      <c r="R89" s="42">
        <v>0</v>
      </c>
      <c r="S89" s="44">
        <f t="shared" si="178"/>
        <v>0</v>
      </c>
      <c r="T89" s="42">
        <v>0</v>
      </c>
      <c r="U89" s="44">
        <f t="shared" si="188"/>
        <v>0</v>
      </c>
      <c r="V89" s="44">
        <f t="shared" si="180"/>
        <v>0</v>
      </c>
      <c r="W89" s="44">
        <f t="shared" si="181"/>
        <v>0</v>
      </c>
      <c r="X89" s="44">
        <f t="shared" si="182"/>
        <v>0</v>
      </c>
      <c r="Y89" s="44">
        <f t="shared" si="183"/>
        <v>0</v>
      </c>
      <c r="Z89" s="44">
        <f t="shared" si="184"/>
        <v>1089755</v>
      </c>
      <c r="AA89" s="44">
        <f t="shared" si="54"/>
        <v>0</v>
      </c>
      <c r="AB89" s="44">
        <f t="shared" si="185"/>
        <v>0</v>
      </c>
      <c r="AC89" s="44">
        <f t="shared" si="186"/>
        <v>0</v>
      </c>
      <c r="AD89" s="44">
        <f t="shared" si="187"/>
        <v>0</v>
      </c>
      <c r="AE89" s="45">
        <f t="shared" si="55"/>
        <v>1089755</v>
      </c>
      <c r="AF89" s="46"/>
    </row>
    <row r="90" spans="1:34" s="49" customFormat="1" ht="33" customHeight="1" x14ac:dyDescent="0.35">
      <c r="A90" s="56" t="s">
        <v>48</v>
      </c>
      <c r="B90" s="55" t="s">
        <v>108</v>
      </c>
      <c r="C90" s="53">
        <v>0</v>
      </c>
      <c r="D90" s="53">
        <v>0</v>
      </c>
      <c r="E90" s="53">
        <v>0</v>
      </c>
      <c r="F90" s="53">
        <v>0</v>
      </c>
      <c r="G90" s="43">
        <f t="shared" si="189"/>
        <v>0</v>
      </c>
      <c r="H90" s="53">
        <v>0</v>
      </c>
      <c r="I90" s="53">
        <v>0</v>
      </c>
      <c r="J90" s="53">
        <v>74060</v>
      </c>
      <c r="K90" s="53">
        <v>0</v>
      </c>
      <c r="L90" s="53">
        <v>1063600</v>
      </c>
      <c r="M90" s="42">
        <v>0</v>
      </c>
      <c r="N90" s="44">
        <f t="shared" si="139"/>
        <v>1137660</v>
      </c>
      <c r="O90" s="53">
        <v>0</v>
      </c>
      <c r="P90" s="53">
        <v>0</v>
      </c>
      <c r="Q90" s="42">
        <v>0</v>
      </c>
      <c r="R90" s="42">
        <v>0</v>
      </c>
      <c r="S90" s="44">
        <f t="shared" si="178"/>
        <v>0</v>
      </c>
      <c r="T90" s="42">
        <v>0</v>
      </c>
      <c r="U90" s="44">
        <f t="shared" si="188"/>
        <v>0</v>
      </c>
      <c r="V90" s="44">
        <f t="shared" si="180"/>
        <v>0</v>
      </c>
      <c r="W90" s="44">
        <f t="shared" si="181"/>
        <v>0</v>
      </c>
      <c r="X90" s="44">
        <f t="shared" si="182"/>
        <v>74060</v>
      </c>
      <c r="Y90" s="44">
        <f t="shared" si="183"/>
        <v>0</v>
      </c>
      <c r="Z90" s="44">
        <f t="shared" si="184"/>
        <v>1063600</v>
      </c>
      <c r="AA90" s="44">
        <f t="shared" si="54"/>
        <v>0</v>
      </c>
      <c r="AB90" s="44">
        <f t="shared" si="185"/>
        <v>0</v>
      </c>
      <c r="AC90" s="44">
        <f t="shared" si="186"/>
        <v>0</v>
      </c>
      <c r="AD90" s="44">
        <f t="shared" si="187"/>
        <v>0</v>
      </c>
      <c r="AE90" s="45">
        <f t="shared" si="55"/>
        <v>1137660</v>
      </c>
      <c r="AF90" s="46"/>
    </row>
    <row r="91" spans="1:34" s="49" customFormat="1" ht="57" customHeight="1" x14ac:dyDescent="0.35">
      <c r="A91" s="56" t="s">
        <v>31</v>
      </c>
      <c r="B91" s="55" t="s">
        <v>109</v>
      </c>
      <c r="C91" s="53">
        <v>0</v>
      </c>
      <c r="D91" s="53">
        <v>0</v>
      </c>
      <c r="E91" s="53">
        <v>0</v>
      </c>
      <c r="F91" s="53">
        <v>0</v>
      </c>
      <c r="G91" s="43">
        <f t="shared" si="189"/>
        <v>0</v>
      </c>
      <c r="H91" s="53">
        <v>0</v>
      </c>
      <c r="I91" s="53">
        <v>0</v>
      </c>
      <c r="J91" s="53">
        <v>0</v>
      </c>
      <c r="K91" s="53">
        <v>0</v>
      </c>
      <c r="L91" s="53">
        <v>986285</v>
      </c>
      <c r="M91" s="42">
        <v>0</v>
      </c>
      <c r="N91" s="44">
        <f t="shared" si="139"/>
        <v>986285</v>
      </c>
      <c r="O91" s="42">
        <v>0</v>
      </c>
      <c r="P91" s="53">
        <v>0</v>
      </c>
      <c r="Q91" s="42">
        <v>0</v>
      </c>
      <c r="R91" s="42">
        <v>0</v>
      </c>
      <c r="S91" s="44">
        <f t="shared" si="178"/>
        <v>0</v>
      </c>
      <c r="T91" s="42">
        <v>0</v>
      </c>
      <c r="U91" s="44">
        <f t="shared" si="188"/>
        <v>0</v>
      </c>
      <c r="V91" s="44">
        <f t="shared" si="180"/>
        <v>0</v>
      </c>
      <c r="W91" s="44">
        <f t="shared" si="181"/>
        <v>0</v>
      </c>
      <c r="X91" s="44">
        <f t="shared" si="182"/>
        <v>0</v>
      </c>
      <c r="Y91" s="44">
        <f t="shared" si="183"/>
        <v>0</v>
      </c>
      <c r="Z91" s="44">
        <f t="shared" si="184"/>
        <v>986285</v>
      </c>
      <c r="AA91" s="44">
        <f t="shared" si="54"/>
        <v>0</v>
      </c>
      <c r="AB91" s="44">
        <f t="shared" si="185"/>
        <v>0</v>
      </c>
      <c r="AC91" s="44">
        <f t="shared" si="186"/>
        <v>0</v>
      </c>
      <c r="AD91" s="44">
        <f t="shared" si="187"/>
        <v>0</v>
      </c>
      <c r="AE91" s="45">
        <f t="shared" si="55"/>
        <v>986285</v>
      </c>
      <c r="AF91" s="46"/>
    </row>
    <row r="92" spans="1:34" s="49" customFormat="1" ht="45" customHeight="1" x14ac:dyDescent="0.35">
      <c r="A92" s="56" t="s">
        <v>32</v>
      </c>
      <c r="B92" s="55" t="s">
        <v>110</v>
      </c>
      <c r="C92" s="53">
        <v>0</v>
      </c>
      <c r="D92" s="53">
        <v>0</v>
      </c>
      <c r="E92" s="53">
        <v>0</v>
      </c>
      <c r="F92" s="53">
        <v>0</v>
      </c>
      <c r="G92" s="43">
        <f t="shared" ref="G92:G95" si="190">SUM(C92:F92)</f>
        <v>0</v>
      </c>
      <c r="H92" s="53">
        <v>0</v>
      </c>
      <c r="I92" s="53">
        <v>0</v>
      </c>
      <c r="J92" s="53">
        <v>0</v>
      </c>
      <c r="K92" s="53">
        <v>0</v>
      </c>
      <c r="L92" s="53">
        <v>359000</v>
      </c>
      <c r="M92" s="42">
        <v>0</v>
      </c>
      <c r="N92" s="44">
        <f t="shared" si="139"/>
        <v>359000</v>
      </c>
      <c r="O92" s="53">
        <v>50000</v>
      </c>
      <c r="P92" s="53">
        <v>0</v>
      </c>
      <c r="Q92" s="42">
        <v>0</v>
      </c>
      <c r="R92" s="42">
        <v>0</v>
      </c>
      <c r="S92" s="44">
        <f t="shared" si="178"/>
        <v>50000</v>
      </c>
      <c r="T92" s="42">
        <v>0</v>
      </c>
      <c r="U92" s="44">
        <f t="shared" ref="U92:U95" si="191">T92</f>
        <v>0</v>
      </c>
      <c r="V92" s="44">
        <f t="shared" si="180"/>
        <v>0</v>
      </c>
      <c r="W92" s="44">
        <f t="shared" si="181"/>
        <v>50000</v>
      </c>
      <c r="X92" s="44">
        <f t="shared" si="182"/>
        <v>0</v>
      </c>
      <c r="Y92" s="44">
        <f t="shared" si="183"/>
        <v>0</v>
      </c>
      <c r="Z92" s="44">
        <f t="shared" si="184"/>
        <v>359000</v>
      </c>
      <c r="AA92" s="44">
        <f t="shared" si="54"/>
        <v>0</v>
      </c>
      <c r="AB92" s="44">
        <f t="shared" si="185"/>
        <v>0</v>
      </c>
      <c r="AC92" s="44">
        <f t="shared" si="186"/>
        <v>0</v>
      </c>
      <c r="AD92" s="44">
        <f t="shared" si="187"/>
        <v>0</v>
      </c>
      <c r="AE92" s="45">
        <f t="shared" si="55"/>
        <v>409000</v>
      </c>
      <c r="AF92" s="46"/>
    </row>
    <row r="93" spans="1:34" s="49" customFormat="1" ht="33" customHeight="1" x14ac:dyDescent="0.35">
      <c r="A93" s="56" t="s">
        <v>89</v>
      </c>
      <c r="B93" s="55" t="s">
        <v>49</v>
      </c>
      <c r="C93" s="53">
        <v>0</v>
      </c>
      <c r="D93" s="53">
        <v>0</v>
      </c>
      <c r="E93" s="53">
        <v>0</v>
      </c>
      <c r="F93" s="53">
        <v>0</v>
      </c>
      <c r="G93" s="43">
        <f t="shared" si="190"/>
        <v>0</v>
      </c>
      <c r="H93" s="53">
        <v>0</v>
      </c>
      <c r="I93" s="53">
        <v>0</v>
      </c>
      <c r="J93" s="53">
        <v>0</v>
      </c>
      <c r="K93" s="53">
        <v>0</v>
      </c>
      <c r="L93" s="53">
        <v>26000</v>
      </c>
      <c r="M93" s="42">
        <v>0</v>
      </c>
      <c r="N93" s="44">
        <f t="shared" si="139"/>
        <v>26000</v>
      </c>
      <c r="O93" s="53">
        <v>4000</v>
      </c>
      <c r="P93" s="53">
        <v>0</v>
      </c>
      <c r="Q93" s="42">
        <v>0</v>
      </c>
      <c r="R93" s="42">
        <v>0</v>
      </c>
      <c r="S93" s="44">
        <f t="shared" si="178"/>
        <v>4000</v>
      </c>
      <c r="T93" s="42">
        <v>0</v>
      </c>
      <c r="U93" s="44">
        <f t="shared" si="191"/>
        <v>0</v>
      </c>
      <c r="V93" s="44">
        <f t="shared" si="180"/>
        <v>0</v>
      </c>
      <c r="W93" s="44">
        <f t="shared" si="181"/>
        <v>4000</v>
      </c>
      <c r="X93" s="44">
        <f t="shared" si="182"/>
        <v>0</v>
      </c>
      <c r="Y93" s="44">
        <f t="shared" si="183"/>
        <v>0</v>
      </c>
      <c r="Z93" s="44">
        <f t="shared" si="184"/>
        <v>26000</v>
      </c>
      <c r="AA93" s="44">
        <f t="shared" si="54"/>
        <v>0</v>
      </c>
      <c r="AB93" s="44">
        <f t="shared" si="185"/>
        <v>0</v>
      </c>
      <c r="AC93" s="44">
        <f t="shared" si="186"/>
        <v>0</v>
      </c>
      <c r="AD93" s="44">
        <f t="shared" si="187"/>
        <v>0</v>
      </c>
      <c r="AE93" s="45">
        <f t="shared" si="55"/>
        <v>30000</v>
      </c>
      <c r="AF93" s="46"/>
    </row>
    <row r="94" spans="1:34" s="49" customFormat="1" ht="45" customHeight="1" x14ac:dyDescent="0.35">
      <c r="A94" s="56" t="s">
        <v>90</v>
      </c>
      <c r="B94" s="55" t="s">
        <v>52</v>
      </c>
      <c r="C94" s="53">
        <v>0</v>
      </c>
      <c r="D94" s="53">
        <v>0</v>
      </c>
      <c r="E94" s="53">
        <v>0</v>
      </c>
      <c r="F94" s="53">
        <v>0</v>
      </c>
      <c r="G94" s="43">
        <f t="shared" si="190"/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42">
        <v>0</v>
      </c>
      <c r="N94" s="44">
        <f t="shared" si="139"/>
        <v>0</v>
      </c>
      <c r="O94" s="53">
        <v>125000</v>
      </c>
      <c r="P94" s="42">
        <v>0</v>
      </c>
      <c r="Q94" s="42">
        <v>75000</v>
      </c>
      <c r="R94" s="42">
        <v>0</v>
      </c>
      <c r="S94" s="44">
        <f t="shared" si="178"/>
        <v>200000</v>
      </c>
      <c r="T94" s="42">
        <v>0</v>
      </c>
      <c r="U94" s="44">
        <f t="shared" si="191"/>
        <v>0</v>
      </c>
      <c r="V94" s="44">
        <f t="shared" si="180"/>
        <v>0</v>
      </c>
      <c r="W94" s="44">
        <f t="shared" si="181"/>
        <v>125000</v>
      </c>
      <c r="X94" s="44">
        <f t="shared" si="182"/>
        <v>0</v>
      </c>
      <c r="Y94" s="44">
        <f t="shared" si="183"/>
        <v>0</v>
      </c>
      <c r="Z94" s="44">
        <f t="shared" si="184"/>
        <v>0</v>
      </c>
      <c r="AA94" s="44">
        <f t="shared" si="54"/>
        <v>75000</v>
      </c>
      <c r="AB94" s="44">
        <f t="shared" si="185"/>
        <v>0</v>
      </c>
      <c r="AC94" s="44">
        <f t="shared" si="186"/>
        <v>0</v>
      </c>
      <c r="AD94" s="44">
        <f t="shared" si="187"/>
        <v>0</v>
      </c>
      <c r="AE94" s="45">
        <f t="shared" si="55"/>
        <v>200000</v>
      </c>
      <c r="AF94" s="46"/>
    </row>
    <row r="95" spans="1:34" s="49" customFormat="1" ht="57" customHeight="1" x14ac:dyDescent="0.35">
      <c r="A95" s="56" t="s">
        <v>115</v>
      </c>
      <c r="B95" s="55" t="s">
        <v>112</v>
      </c>
      <c r="C95" s="53">
        <v>0</v>
      </c>
      <c r="D95" s="53">
        <v>0</v>
      </c>
      <c r="E95" s="53">
        <v>0</v>
      </c>
      <c r="F95" s="53">
        <v>0</v>
      </c>
      <c r="G95" s="43">
        <f t="shared" si="190"/>
        <v>0</v>
      </c>
      <c r="H95" s="53">
        <v>0</v>
      </c>
      <c r="I95" s="42">
        <v>0</v>
      </c>
      <c r="J95" s="42">
        <v>0</v>
      </c>
      <c r="K95" s="42">
        <v>0</v>
      </c>
      <c r="L95" s="53">
        <v>1000</v>
      </c>
      <c r="M95" s="42">
        <v>0</v>
      </c>
      <c r="N95" s="44">
        <f t="shared" si="139"/>
        <v>1000</v>
      </c>
      <c r="O95" s="53">
        <v>160000</v>
      </c>
      <c r="P95" s="42">
        <v>0</v>
      </c>
      <c r="Q95" s="42">
        <v>0</v>
      </c>
      <c r="R95" s="42">
        <v>0</v>
      </c>
      <c r="S95" s="44">
        <f t="shared" si="178"/>
        <v>160000</v>
      </c>
      <c r="T95" s="42">
        <v>0</v>
      </c>
      <c r="U95" s="44">
        <f t="shared" si="191"/>
        <v>0</v>
      </c>
      <c r="V95" s="44">
        <f t="shared" si="180"/>
        <v>0</v>
      </c>
      <c r="W95" s="44">
        <f t="shared" si="181"/>
        <v>160000</v>
      </c>
      <c r="X95" s="44">
        <f t="shared" si="182"/>
        <v>0</v>
      </c>
      <c r="Y95" s="44">
        <f t="shared" si="183"/>
        <v>0</v>
      </c>
      <c r="Z95" s="44">
        <f t="shared" si="184"/>
        <v>1000</v>
      </c>
      <c r="AA95" s="44">
        <f t="shared" si="54"/>
        <v>0</v>
      </c>
      <c r="AB95" s="44">
        <f t="shared" si="185"/>
        <v>0</v>
      </c>
      <c r="AC95" s="44">
        <f t="shared" si="186"/>
        <v>0</v>
      </c>
      <c r="AD95" s="44">
        <f t="shared" si="187"/>
        <v>0</v>
      </c>
      <c r="AE95" s="45">
        <f t="shared" si="55"/>
        <v>161000</v>
      </c>
      <c r="AF95" s="46"/>
    </row>
    <row r="96" spans="1:34" s="49" customFormat="1" ht="57" customHeight="1" x14ac:dyDescent="0.35">
      <c r="A96" s="56" t="s">
        <v>116</v>
      </c>
      <c r="B96" s="55" t="s">
        <v>113</v>
      </c>
      <c r="C96" s="53">
        <v>0</v>
      </c>
      <c r="D96" s="53">
        <v>0</v>
      </c>
      <c r="E96" s="53">
        <v>0</v>
      </c>
      <c r="F96" s="53">
        <v>0</v>
      </c>
      <c r="G96" s="43">
        <f t="shared" ref="G96:G98" si="192">SUM(C96:F96)</f>
        <v>0</v>
      </c>
      <c r="H96" s="53">
        <v>0</v>
      </c>
      <c r="I96" s="42">
        <v>0</v>
      </c>
      <c r="J96" s="42">
        <v>0</v>
      </c>
      <c r="K96" s="42">
        <v>0</v>
      </c>
      <c r="L96" s="53">
        <v>2151685</v>
      </c>
      <c r="M96" s="42">
        <v>0</v>
      </c>
      <c r="N96" s="44">
        <f t="shared" si="139"/>
        <v>2151685</v>
      </c>
      <c r="O96" s="53">
        <v>10000</v>
      </c>
      <c r="P96" s="42">
        <v>0</v>
      </c>
      <c r="Q96" s="42">
        <v>0</v>
      </c>
      <c r="R96" s="42">
        <v>0</v>
      </c>
      <c r="S96" s="44">
        <f t="shared" si="178"/>
        <v>10000</v>
      </c>
      <c r="T96" s="42">
        <v>0</v>
      </c>
      <c r="U96" s="44">
        <f t="shared" ref="U96:U98" si="193">T96</f>
        <v>0</v>
      </c>
      <c r="V96" s="44">
        <f t="shared" si="180"/>
        <v>0</v>
      </c>
      <c r="W96" s="44">
        <f t="shared" si="181"/>
        <v>10000</v>
      </c>
      <c r="X96" s="44">
        <f t="shared" si="182"/>
        <v>0</v>
      </c>
      <c r="Y96" s="44">
        <f t="shared" si="183"/>
        <v>0</v>
      </c>
      <c r="Z96" s="44">
        <f t="shared" si="184"/>
        <v>2151685</v>
      </c>
      <c r="AA96" s="44">
        <f t="shared" si="54"/>
        <v>0</v>
      </c>
      <c r="AB96" s="44">
        <f t="shared" si="185"/>
        <v>0</v>
      </c>
      <c r="AC96" s="44">
        <f t="shared" si="186"/>
        <v>0</v>
      </c>
      <c r="AD96" s="44">
        <f t="shared" si="187"/>
        <v>0</v>
      </c>
      <c r="AE96" s="45">
        <f t="shared" si="55"/>
        <v>2161685</v>
      </c>
      <c r="AF96" s="46"/>
    </row>
    <row r="97" spans="1:34" s="49" customFormat="1" ht="72" customHeight="1" x14ac:dyDescent="0.35">
      <c r="A97" s="56" t="s">
        <v>117</v>
      </c>
      <c r="B97" s="55" t="s">
        <v>50</v>
      </c>
      <c r="C97" s="53">
        <v>0</v>
      </c>
      <c r="D97" s="53">
        <v>0</v>
      </c>
      <c r="E97" s="53">
        <v>0</v>
      </c>
      <c r="F97" s="53">
        <v>0</v>
      </c>
      <c r="G97" s="43">
        <f t="shared" si="192"/>
        <v>0</v>
      </c>
      <c r="H97" s="53">
        <v>0</v>
      </c>
      <c r="I97" s="42">
        <v>0</v>
      </c>
      <c r="J97" s="42">
        <v>0</v>
      </c>
      <c r="K97" s="42">
        <v>0</v>
      </c>
      <c r="L97" s="53">
        <v>1327265</v>
      </c>
      <c r="M97" s="42">
        <v>0</v>
      </c>
      <c r="N97" s="44">
        <f t="shared" si="139"/>
        <v>1327265</v>
      </c>
      <c r="O97" s="53">
        <v>25000</v>
      </c>
      <c r="P97" s="42">
        <v>0</v>
      </c>
      <c r="Q97" s="42">
        <v>0</v>
      </c>
      <c r="R97" s="42">
        <v>0</v>
      </c>
      <c r="S97" s="44">
        <f t="shared" si="178"/>
        <v>25000</v>
      </c>
      <c r="T97" s="42">
        <v>0</v>
      </c>
      <c r="U97" s="44">
        <f t="shared" si="193"/>
        <v>0</v>
      </c>
      <c r="V97" s="44">
        <f t="shared" si="180"/>
        <v>0</v>
      </c>
      <c r="W97" s="44">
        <f t="shared" si="181"/>
        <v>25000</v>
      </c>
      <c r="X97" s="44">
        <f t="shared" si="182"/>
        <v>0</v>
      </c>
      <c r="Y97" s="44">
        <f t="shared" si="183"/>
        <v>0</v>
      </c>
      <c r="Z97" s="44">
        <f t="shared" si="184"/>
        <v>1327265</v>
      </c>
      <c r="AA97" s="44">
        <f t="shared" si="54"/>
        <v>0</v>
      </c>
      <c r="AB97" s="44">
        <f t="shared" si="185"/>
        <v>0</v>
      </c>
      <c r="AC97" s="44">
        <f t="shared" si="186"/>
        <v>0</v>
      </c>
      <c r="AD97" s="44">
        <f t="shared" si="187"/>
        <v>0</v>
      </c>
      <c r="AE97" s="45">
        <f t="shared" si="55"/>
        <v>1352265</v>
      </c>
      <c r="AF97" s="46"/>
    </row>
    <row r="98" spans="1:34" s="49" customFormat="1" ht="72" customHeight="1" x14ac:dyDescent="0.35">
      <c r="A98" s="56" t="s">
        <v>118</v>
      </c>
      <c r="B98" s="55" t="s">
        <v>51</v>
      </c>
      <c r="C98" s="53">
        <v>0</v>
      </c>
      <c r="D98" s="53">
        <v>0</v>
      </c>
      <c r="E98" s="53">
        <v>0</v>
      </c>
      <c r="F98" s="53">
        <v>0</v>
      </c>
      <c r="G98" s="43">
        <f t="shared" si="192"/>
        <v>0</v>
      </c>
      <c r="H98" s="53">
        <v>0</v>
      </c>
      <c r="I98" s="42">
        <v>0</v>
      </c>
      <c r="J98" s="42">
        <v>0</v>
      </c>
      <c r="K98" s="42">
        <v>0</v>
      </c>
      <c r="L98" s="53">
        <v>5892470</v>
      </c>
      <c r="M98" s="42">
        <v>0</v>
      </c>
      <c r="N98" s="44">
        <f t="shared" si="139"/>
        <v>5892470</v>
      </c>
      <c r="O98" s="53">
        <v>50000</v>
      </c>
      <c r="P98" s="42">
        <v>0</v>
      </c>
      <c r="Q98" s="42">
        <v>0</v>
      </c>
      <c r="R98" s="42">
        <v>0</v>
      </c>
      <c r="S98" s="44">
        <f t="shared" si="178"/>
        <v>50000</v>
      </c>
      <c r="T98" s="42">
        <v>0</v>
      </c>
      <c r="U98" s="44">
        <f t="shared" si="193"/>
        <v>0</v>
      </c>
      <c r="V98" s="44">
        <f t="shared" si="180"/>
        <v>0</v>
      </c>
      <c r="W98" s="44">
        <f t="shared" si="181"/>
        <v>50000</v>
      </c>
      <c r="X98" s="44">
        <f t="shared" si="182"/>
        <v>0</v>
      </c>
      <c r="Y98" s="44">
        <f t="shared" si="183"/>
        <v>0</v>
      </c>
      <c r="Z98" s="44">
        <f t="shared" si="184"/>
        <v>5892470</v>
      </c>
      <c r="AA98" s="44">
        <f t="shared" si="54"/>
        <v>0</v>
      </c>
      <c r="AB98" s="44">
        <f t="shared" si="185"/>
        <v>0</v>
      </c>
      <c r="AC98" s="44">
        <f t="shared" si="186"/>
        <v>0</v>
      </c>
      <c r="AD98" s="44">
        <f t="shared" si="187"/>
        <v>0</v>
      </c>
      <c r="AE98" s="45">
        <f t="shared" si="55"/>
        <v>5942470</v>
      </c>
      <c r="AF98" s="46"/>
    </row>
    <row r="99" spans="1:34" s="48" customFormat="1" ht="33" customHeight="1" x14ac:dyDescent="0.25">
      <c r="A99" s="156" t="s">
        <v>24</v>
      </c>
      <c r="B99" s="157"/>
      <c r="C99" s="76">
        <f>SUM(C100:C105)</f>
        <v>0</v>
      </c>
      <c r="D99" s="76">
        <f t="shared" ref="D99:AE99" si="194">SUM(D100:D105)</f>
        <v>0</v>
      </c>
      <c r="E99" s="76">
        <f t="shared" si="194"/>
        <v>0</v>
      </c>
      <c r="F99" s="76">
        <f t="shared" si="194"/>
        <v>0</v>
      </c>
      <c r="G99" s="76">
        <f t="shared" si="194"/>
        <v>0</v>
      </c>
      <c r="H99" s="76">
        <f t="shared" si="194"/>
        <v>0</v>
      </c>
      <c r="I99" s="76">
        <f t="shared" si="194"/>
        <v>0</v>
      </c>
      <c r="J99" s="76">
        <f t="shared" si="194"/>
        <v>0</v>
      </c>
      <c r="K99" s="76">
        <f t="shared" si="194"/>
        <v>0</v>
      </c>
      <c r="L99" s="76">
        <f t="shared" si="194"/>
        <v>25197858</v>
      </c>
      <c r="M99" s="76">
        <f t="shared" si="194"/>
        <v>0</v>
      </c>
      <c r="N99" s="76">
        <f t="shared" si="194"/>
        <v>25197858</v>
      </c>
      <c r="O99" s="76">
        <f t="shared" si="194"/>
        <v>46000</v>
      </c>
      <c r="P99" s="76">
        <f t="shared" si="194"/>
        <v>0</v>
      </c>
      <c r="Q99" s="76">
        <f t="shared" si="194"/>
        <v>0</v>
      </c>
      <c r="R99" s="76">
        <f t="shared" si="194"/>
        <v>0</v>
      </c>
      <c r="S99" s="76">
        <f t="shared" si="194"/>
        <v>46000</v>
      </c>
      <c r="T99" s="76">
        <f t="shared" si="194"/>
        <v>0</v>
      </c>
      <c r="U99" s="76">
        <f t="shared" si="194"/>
        <v>0</v>
      </c>
      <c r="V99" s="76">
        <f t="shared" si="194"/>
        <v>0</v>
      </c>
      <c r="W99" s="76">
        <f t="shared" si="194"/>
        <v>46000</v>
      </c>
      <c r="X99" s="76">
        <f t="shared" si="194"/>
        <v>0</v>
      </c>
      <c r="Y99" s="76">
        <f t="shared" si="194"/>
        <v>0</v>
      </c>
      <c r="Z99" s="76">
        <f t="shared" si="194"/>
        <v>25197858</v>
      </c>
      <c r="AA99" s="76">
        <f t="shared" si="194"/>
        <v>0</v>
      </c>
      <c r="AB99" s="76">
        <f t="shared" si="194"/>
        <v>0</v>
      </c>
      <c r="AC99" s="76">
        <f t="shared" si="194"/>
        <v>0</v>
      </c>
      <c r="AD99" s="76">
        <f t="shared" si="194"/>
        <v>0</v>
      </c>
      <c r="AE99" s="77">
        <f t="shared" si="194"/>
        <v>25243858</v>
      </c>
    </row>
    <row r="100" spans="1:34" s="49" customFormat="1" ht="72" customHeight="1" x14ac:dyDescent="0.35">
      <c r="A100" s="115" t="s">
        <v>23</v>
      </c>
      <c r="B100" s="116" t="s">
        <v>54</v>
      </c>
      <c r="C100" s="117">
        <v>0</v>
      </c>
      <c r="D100" s="117">
        <v>0</v>
      </c>
      <c r="E100" s="117">
        <v>0</v>
      </c>
      <c r="F100" s="117">
        <v>0</v>
      </c>
      <c r="G100" s="118">
        <f>SUM(C100:F100)</f>
        <v>0</v>
      </c>
      <c r="H100" s="117">
        <v>0</v>
      </c>
      <c r="I100" s="117">
        <v>0</v>
      </c>
      <c r="J100" s="117">
        <v>0</v>
      </c>
      <c r="K100" s="117"/>
      <c r="L100" s="117">
        <v>396117</v>
      </c>
      <c r="M100" s="42">
        <v>0</v>
      </c>
      <c r="N100" s="44">
        <f t="shared" si="139"/>
        <v>396117</v>
      </c>
      <c r="O100" s="117"/>
      <c r="P100" s="117"/>
      <c r="Q100" s="42">
        <v>0</v>
      </c>
      <c r="R100" s="42">
        <v>0</v>
      </c>
      <c r="S100" s="44">
        <f t="shared" ref="S100:S105" si="195">SUM(O100:R100)</f>
        <v>0</v>
      </c>
      <c r="T100" s="117">
        <v>0</v>
      </c>
      <c r="U100" s="118">
        <f>T100</f>
        <v>0</v>
      </c>
      <c r="V100" s="44">
        <f t="shared" ref="V100:V105" si="196">C100+H100</f>
        <v>0</v>
      </c>
      <c r="W100" s="44">
        <f t="shared" ref="W100:W105" si="197">I100+O100+T100</f>
        <v>0</v>
      </c>
      <c r="X100" s="44">
        <f t="shared" ref="X100:X105" si="198">J100</f>
        <v>0</v>
      </c>
      <c r="Y100" s="44">
        <f t="shared" ref="Y100:Y105" si="199">D100+K100</f>
        <v>0</v>
      </c>
      <c r="Z100" s="44">
        <f t="shared" ref="Z100:Z105" si="200">L100+P100</f>
        <v>396117</v>
      </c>
      <c r="AA100" s="44">
        <f t="shared" si="54"/>
        <v>0</v>
      </c>
      <c r="AB100" s="44">
        <f t="shared" ref="AB100:AB105" si="201">M100+R100</f>
        <v>0</v>
      </c>
      <c r="AC100" s="44">
        <f t="shared" ref="AC100:AD105" si="202">E100</f>
        <v>0</v>
      </c>
      <c r="AD100" s="44">
        <f t="shared" si="202"/>
        <v>0</v>
      </c>
      <c r="AE100" s="45">
        <f t="shared" si="55"/>
        <v>396117</v>
      </c>
      <c r="AF100" s="46"/>
    </row>
    <row r="101" spans="1:34" s="49" customFormat="1" ht="45" customHeight="1" x14ac:dyDescent="0.35">
      <c r="A101" s="40" t="s">
        <v>28</v>
      </c>
      <c r="B101" s="52" t="s">
        <v>119</v>
      </c>
      <c r="C101" s="42">
        <v>0</v>
      </c>
      <c r="D101" s="42">
        <v>0</v>
      </c>
      <c r="E101" s="42">
        <v>0</v>
      </c>
      <c r="F101" s="42">
        <v>0</v>
      </c>
      <c r="G101" s="44">
        <f t="shared" ref="G101:G102" si="203">SUM(C101:F101)</f>
        <v>0</v>
      </c>
      <c r="H101" s="42"/>
      <c r="I101" s="42">
        <v>0</v>
      </c>
      <c r="J101" s="42">
        <v>0</v>
      </c>
      <c r="K101" s="53">
        <v>0</v>
      </c>
      <c r="L101" s="53">
        <v>206465</v>
      </c>
      <c r="M101" s="42">
        <v>0</v>
      </c>
      <c r="N101" s="44">
        <f t="shared" si="139"/>
        <v>206465</v>
      </c>
      <c r="O101" s="42">
        <v>26000</v>
      </c>
      <c r="P101" s="42">
        <v>0</v>
      </c>
      <c r="Q101" s="42">
        <v>0</v>
      </c>
      <c r="R101" s="42">
        <v>0</v>
      </c>
      <c r="S101" s="44">
        <f t="shared" si="195"/>
        <v>26000</v>
      </c>
      <c r="T101" s="42">
        <v>0</v>
      </c>
      <c r="U101" s="44">
        <f t="shared" ref="U101:U102" si="204">T101</f>
        <v>0</v>
      </c>
      <c r="V101" s="44">
        <f t="shared" si="196"/>
        <v>0</v>
      </c>
      <c r="W101" s="44">
        <f t="shared" si="197"/>
        <v>26000</v>
      </c>
      <c r="X101" s="44">
        <f t="shared" si="198"/>
        <v>0</v>
      </c>
      <c r="Y101" s="44">
        <f t="shared" si="199"/>
        <v>0</v>
      </c>
      <c r="Z101" s="44">
        <f t="shared" si="200"/>
        <v>206465</v>
      </c>
      <c r="AA101" s="44">
        <f t="shared" si="54"/>
        <v>0</v>
      </c>
      <c r="AB101" s="44">
        <f t="shared" si="201"/>
        <v>0</v>
      </c>
      <c r="AC101" s="44">
        <f t="shared" si="202"/>
        <v>0</v>
      </c>
      <c r="AD101" s="44">
        <f t="shared" si="202"/>
        <v>0</v>
      </c>
      <c r="AE101" s="45">
        <f t="shared" si="55"/>
        <v>232465</v>
      </c>
      <c r="AF101" s="46"/>
    </row>
    <row r="102" spans="1:34" s="49" customFormat="1" ht="57" customHeight="1" x14ac:dyDescent="0.35">
      <c r="A102" s="56" t="s">
        <v>29</v>
      </c>
      <c r="B102" s="54" t="s">
        <v>120</v>
      </c>
      <c r="C102" s="42">
        <v>0</v>
      </c>
      <c r="D102" s="42">
        <v>0</v>
      </c>
      <c r="E102" s="53">
        <v>0</v>
      </c>
      <c r="F102" s="53">
        <v>0</v>
      </c>
      <c r="G102" s="43">
        <f t="shared" si="203"/>
        <v>0</v>
      </c>
      <c r="H102" s="53"/>
      <c r="I102" s="53">
        <v>0</v>
      </c>
      <c r="J102" s="53">
        <v>0</v>
      </c>
      <c r="K102" s="53">
        <v>0</v>
      </c>
      <c r="L102" s="53">
        <v>14824969</v>
      </c>
      <c r="M102" s="42">
        <v>0</v>
      </c>
      <c r="N102" s="44">
        <f t="shared" si="139"/>
        <v>14824969</v>
      </c>
      <c r="O102" s="53">
        <v>0</v>
      </c>
      <c r="P102" s="53">
        <v>0</v>
      </c>
      <c r="Q102" s="42">
        <v>0</v>
      </c>
      <c r="R102" s="42">
        <v>0</v>
      </c>
      <c r="S102" s="44">
        <f t="shared" si="195"/>
        <v>0</v>
      </c>
      <c r="T102" s="42">
        <v>0</v>
      </c>
      <c r="U102" s="44">
        <f t="shared" si="204"/>
        <v>0</v>
      </c>
      <c r="V102" s="44">
        <f t="shared" si="196"/>
        <v>0</v>
      </c>
      <c r="W102" s="44">
        <f t="shared" si="197"/>
        <v>0</v>
      </c>
      <c r="X102" s="44">
        <f t="shared" si="198"/>
        <v>0</v>
      </c>
      <c r="Y102" s="44">
        <f t="shared" si="199"/>
        <v>0</v>
      </c>
      <c r="Z102" s="44">
        <f t="shared" si="200"/>
        <v>14824969</v>
      </c>
      <c r="AA102" s="44">
        <f t="shared" si="54"/>
        <v>0</v>
      </c>
      <c r="AB102" s="44">
        <f t="shared" si="201"/>
        <v>0</v>
      </c>
      <c r="AC102" s="44">
        <f t="shared" si="202"/>
        <v>0</v>
      </c>
      <c r="AD102" s="44">
        <f t="shared" si="202"/>
        <v>0</v>
      </c>
      <c r="AE102" s="45">
        <f t="shared" si="55"/>
        <v>14824969</v>
      </c>
      <c r="AF102" s="46"/>
    </row>
    <row r="103" spans="1:34" s="49" customFormat="1" ht="57" customHeight="1" x14ac:dyDescent="0.35">
      <c r="A103" s="40" t="s">
        <v>28</v>
      </c>
      <c r="B103" s="55" t="s">
        <v>122</v>
      </c>
      <c r="C103" s="53">
        <v>0</v>
      </c>
      <c r="D103" s="53">
        <v>0</v>
      </c>
      <c r="E103" s="53">
        <v>0</v>
      </c>
      <c r="F103" s="53">
        <v>0</v>
      </c>
      <c r="G103" s="43">
        <f>SUM(C103:F103)</f>
        <v>0</v>
      </c>
      <c r="H103" s="53">
        <v>0</v>
      </c>
      <c r="I103" s="53">
        <v>0</v>
      </c>
      <c r="J103" s="53">
        <v>0</v>
      </c>
      <c r="K103" s="53">
        <v>0</v>
      </c>
      <c r="L103" s="53">
        <v>4448212</v>
      </c>
      <c r="M103" s="42">
        <v>0</v>
      </c>
      <c r="N103" s="44">
        <f t="shared" si="139"/>
        <v>4448212</v>
      </c>
      <c r="O103" s="53">
        <v>0</v>
      </c>
      <c r="P103" s="53">
        <v>0</v>
      </c>
      <c r="Q103" s="42">
        <v>0</v>
      </c>
      <c r="R103" s="42">
        <v>0</v>
      </c>
      <c r="S103" s="44">
        <f t="shared" si="195"/>
        <v>0</v>
      </c>
      <c r="T103" s="53">
        <v>0</v>
      </c>
      <c r="U103" s="44">
        <f t="shared" ref="U103:U104" si="205">T103</f>
        <v>0</v>
      </c>
      <c r="V103" s="44">
        <f t="shared" si="196"/>
        <v>0</v>
      </c>
      <c r="W103" s="44">
        <f t="shared" si="197"/>
        <v>0</v>
      </c>
      <c r="X103" s="44">
        <f t="shared" si="198"/>
        <v>0</v>
      </c>
      <c r="Y103" s="44">
        <f t="shared" si="199"/>
        <v>0</v>
      </c>
      <c r="Z103" s="44">
        <f t="shared" si="200"/>
        <v>4448212</v>
      </c>
      <c r="AA103" s="44">
        <f t="shared" si="54"/>
        <v>0</v>
      </c>
      <c r="AB103" s="44">
        <f t="shared" si="201"/>
        <v>0</v>
      </c>
      <c r="AC103" s="44">
        <f t="shared" si="202"/>
        <v>0</v>
      </c>
      <c r="AD103" s="44">
        <f t="shared" si="202"/>
        <v>0</v>
      </c>
      <c r="AE103" s="45">
        <f t="shared" si="55"/>
        <v>4448212</v>
      </c>
      <c r="AF103" s="46"/>
    </row>
    <row r="104" spans="1:34" s="49" customFormat="1" ht="33" customHeight="1" x14ac:dyDescent="0.35">
      <c r="A104" s="40" t="s">
        <v>29</v>
      </c>
      <c r="B104" s="41" t="s">
        <v>55</v>
      </c>
      <c r="C104" s="42">
        <v>0</v>
      </c>
      <c r="D104" s="42">
        <v>0</v>
      </c>
      <c r="E104" s="42">
        <v>0</v>
      </c>
      <c r="F104" s="42">
        <v>0</v>
      </c>
      <c r="G104" s="44">
        <f t="shared" ref="G104" si="206">SUM(C104:F104)</f>
        <v>0</v>
      </c>
      <c r="H104" s="42">
        <v>0</v>
      </c>
      <c r="I104" s="42">
        <v>0</v>
      </c>
      <c r="J104" s="42">
        <v>0</v>
      </c>
      <c r="K104" s="53">
        <v>0</v>
      </c>
      <c r="L104" s="53">
        <v>322095</v>
      </c>
      <c r="M104" s="42">
        <v>0</v>
      </c>
      <c r="N104" s="44">
        <f t="shared" si="139"/>
        <v>322095</v>
      </c>
      <c r="O104" s="42">
        <v>20000</v>
      </c>
      <c r="P104" s="42">
        <v>0</v>
      </c>
      <c r="Q104" s="42">
        <v>0</v>
      </c>
      <c r="R104" s="42">
        <v>0</v>
      </c>
      <c r="S104" s="44">
        <f t="shared" si="195"/>
        <v>20000</v>
      </c>
      <c r="T104" s="42">
        <v>0</v>
      </c>
      <c r="U104" s="44">
        <f t="shared" si="205"/>
        <v>0</v>
      </c>
      <c r="V104" s="44">
        <f t="shared" si="196"/>
        <v>0</v>
      </c>
      <c r="W104" s="44">
        <f t="shared" si="197"/>
        <v>20000</v>
      </c>
      <c r="X104" s="44">
        <f t="shared" si="198"/>
        <v>0</v>
      </c>
      <c r="Y104" s="44">
        <f t="shared" si="199"/>
        <v>0</v>
      </c>
      <c r="Z104" s="44">
        <f t="shared" si="200"/>
        <v>322095</v>
      </c>
      <c r="AA104" s="44">
        <f t="shared" si="54"/>
        <v>0</v>
      </c>
      <c r="AB104" s="44">
        <f t="shared" si="201"/>
        <v>0</v>
      </c>
      <c r="AC104" s="44">
        <f t="shared" si="202"/>
        <v>0</v>
      </c>
      <c r="AD104" s="44">
        <f t="shared" si="202"/>
        <v>0</v>
      </c>
      <c r="AE104" s="45">
        <f t="shared" si="55"/>
        <v>342095</v>
      </c>
      <c r="AF104" s="46"/>
    </row>
    <row r="105" spans="1:34" s="49" customFormat="1" ht="45" customHeight="1" thickBot="1" x14ac:dyDescent="0.4">
      <c r="A105" s="126" t="s">
        <v>29</v>
      </c>
      <c r="B105" s="127" t="s">
        <v>53</v>
      </c>
      <c r="C105" s="85">
        <v>0</v>
      </c>
      <c r="D105" s="85">
        <v>0</v>
      </c>
      <c r="E105" s="85">
        <v>0</v>
      </c>
      <c r="F105" s="85">
        <v>0</v>
      </c>
      <c r="G105" s="84">
        <f t="shared" ref="G105" si="207">SUM(C105:F105)</f>
        <v>0</v>
      </c>
      <c r="H105" s="85">
        <v>0</v>
      </c>
      <c r="I105" s="85">
        <v>0</v>
      </c>
      <c r="J105" s="85">
        <v>0</v>
      </c>
      <c r="K105" s="82">
        <v>0</v>
      </c>
      <c r="L105" s="82">
        <v>5000000</v>
      </c>
      <c r="M105" s="85">
        <v>0</v>
      </c>
      <c r="N105" s="84">
        <f t="shared" ref="N105" si="208">SUM(H105:M105)</f>
        <v>5000000</v>
      </c>
      <c r="O105" s="85">
        <v>0</v>
      </c>
      <c r="P105" s="85">
        <v>0</v>
      </c>
      <c r="Q105" s="85">
        <v>0</v>
      </c>
      <c r="R105" s="85">
        <v>0</v>
      </c>
      <c r="S105" s="84">
        <f t="shared" si="195"/>
        <v>0</v>
      </c>
      <c r="T105" s="85">
        <v>0</v>
      </c>
      <c r="U105" s="84">
        <f t="shared" ref="U105" si="209">T105</f>
        <v>0</v>
      </c>
      <c r="V105" s="84">
        <f t="shared" si="196"/>
        <v>0</v>
      </c>
      <c r="W105" s="84">
        <f t="shared" si="197"/>
        <v>0</v>
      </c>
      <c r="X105" s="84">
        <f t="shared" si="198"/>
        <v>0</v>
      </c>
      <c r="Y105" s="84">
        <f t="shared" si="199"/>
        <v>0</v>
      </c>
      <c r="Z105" s="84">
        <f t="shared" si="200"/>
        <v>5000000</v>
      </c>
      <c r="AA105" s="84">
        <f t="shared" si="54"/>
        <v>0</v>
      </c>
      <c r="AB105" s="84">
        <f t="shared" si="201"/>
        <v>0</v>
      </c>
      <c r="AC105" s="84">
        <f t="shared" si="202"/>
        <v>0</v>
      </c>
      <c r="AD105" s="84">
        <f t="shared" si="202"/>
        <v>0</v>
      </c>
      <c r="AE105" s="86">
        <f t="shared" si="55"/>
        <v>5000000</v>
      </c>
      <c r="AF105" s="46"/>
    </row>
    <row r="106" spans="1:34" s="32" customFormat="1" ht="6.75" customHeight="1" thickTop="1" thickBot="1" x14ac:dyDescent="0.4">
      <c r="A106" s="123"/>
      <c r="B106" s="120"/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2"/>
      <c r="AF106" s="30"/>
      <c r="AG106" s="31"/>
      <c r="AH106" s="31"/>
    </row>
    <row r="107" spans="1:34" s="90" customFormat="1" ht="39" customHeight="1" thickTop="1" thickBot="1" x14ac:dyDescent="0.3">
      <c r="A107" s="160" t="s">
        <v>56</v>
      </c>
      <c r="B107" s="161"/>
      <c r="C107" s="87">
        <f>SUM(C108:C110)</f>
        <v>994209097</v>
      </c>
      <c r="D107" s="87">
        <f t="shared" ref="D107:AE107" si="210">SUM(D108:D110)</f>
        <v>4186400</v>
      </c>
      <c r="E107" s="87">
        <f t="shared" si="210"/>
        <v>0</v>
      </c>
      <c r="F107" s="87">
        <f t="shared" si="210"/>
        <v>0</v>
      </c>
      <c r="G107" s="87">
        <f t="shared" si="210"/>
        <v>998395497</v>
      </c>
      <c r="H107" s="87">
        <f t="shared" si="210"/>
        <v>72882173</v>
      </c>
      <c r="I107" s="87">
        <f t="shared" si="210"/>
        <v>2228000</v>
      </c>
      <c r="J107" s="87">
        <f t="shared" si="210"/>
        <v>74060</v>
      </c>
      <c r="K107" s="87">
        <f t="shared" si="210"/>
        <v>6302986</v>
      </c>
      <c r="L107" s="87">
        <f t="shared" si="210"/>
        <v>167596226</v>
      </c>
      <c r="M107" s="87">
        <f t="shared" si="210"/>
        <v>5588558</v>
      </c>
      <c r="N107" s="87">
        <f t="shared" si="210"/>
        <v>254672003</v>
      </c>
      <c r="O107" s="87">
        <f t="shared" si="210"/>
        <v>5500550</v>
      </c>
      <c r="P107" s="87">
        <f t="shared" si="210"/>
        <v>2969450</v>
      </c>
      <c r="Q107" s="87">
        <f t="shared" si="210"/>
        <v>525000</v>
      </c>
      <c r="R107" s="87">
        <f t="shared" si="210"/>
        <v>552715</v>
      </c>
      <c r="S107" s="87">
        <f t="shared" si="210"/>
        <v>9547715</v>
      </c>
      <c r="T107" s="87">
        <f t="shared" si="210"/>
        <v>50000</v>
      </c>
      <c r="U107" s="87">
        <f t="shared" si="210"/>
        <v>50000</v>
      </c>
      <c r="V107" s="87">
        <f t="shared" si="210"/>
        <v>1067091270</v>
      </c>
      <c r="W107" s="87">
        <f t="shared" si="210"/>
        <v>7778550</v>
      </c>
      <c r="X107" s="87">
        <f t="shared" si="210"/>
        <v>74060</v>
      </c>
      <c r="Y107" s="87">
        <f t="shared" si="210"/>
        <v>10489386</v>
      </c>
      <c r="Z107" s="87">
        <f t="shared" si="210"/>
        <v>170565676</v>
      </c>
      <c r="AA107" s="87">
        <f t="shared" si="210"/>
        <v>525000</v>
      </c>
      <c r="AB107" s="87">
        <f t="shared" si="210"/>
        <v>6141273</v>
      </c>
      <c r="AC107" s="87">
        <f t="shared" si="210"/>
        <v>0</v>
      </c>
      <c r="AD107" s="87">
        <f t="shared" si="210"/>
        <v>0</v>
      </c>
      <c r="AE107" s="88">
        <f t="shared" si="210"/>
        <v>1262665215</v>
      </c>
      <c r="AF107" s="89"/>
    </row>
    <row r="108" spans="1:34" s="90" customFormat="1" ht="24" customHeight="1" x14ac:dyDescent="0.25">
      <c r="A108" s="162" t="s">
        <v>18</v>
      </c>
      <c r="B108" s="163"/>
      <c r="C108" s="91">
        <f>C13+C48</f>
        <v>720004291</v>
      </c>
      <c r="D108" s="91">
        <f t="shared" ref="D108:AE108" si="211">D13+D48</f>
        <v>1521782</v>
      </c>
      <c r="E108" s="91">
        <f t="shared" si="211"/>
        <v>0</v>
      </c>
      <c r="F108" s="91">
        <f t="shared" si="211"/>
        <v>0</v>
      </c>
      <c r="G108" s="91">
        <f t="shared" si="211"/>
        <v>721526073</v>
      </c>
      <c r="H108" s="91">
        <f t="shared" si="211"/>
        <v>45674479</v>
      </c>
      <c r="I108" s="91">
        <f t="shared" si="211"/>
        <v>1628000</v>
      </c>
      <c r="J108" s="91">
        <f t="shared" si="211"/>
        <v>0</v>
      </c>
      <c r="K108" s="91">
        <f t="shared" si="211"/>
        <v>6302986</v>
      </c>
      <c r="L108" s="91">
        <f t="shared" si="211"/>
        <v>113754544</v>
      </c>
      <c r="M108" s="91">
        <f t="shared" si="211"/>
        <v>0</v>
      </c>
      <c r="N108" s="91">
        <f t="shared" si="211"/>
        <v>167360009</v>
      </c>
      <c r="O108" s="91">
        <f t="shared" si="211"/>
        <v>2390000</v>
      </c>
      <c r="P108" s="91">
        <f t="shared" si="211"/>
        <v>0</v>
      </c>
      <c r="Q108" s="91">
        <f t="shared" si="211"/>
        <v>400000</v>
      </c>
      <c r="R108" s="91">
        <f t="shared" si="211"/>
        <v>0</v>
      </c>
      <c r="S108" s="91">
        <f t="shared" si="211"/>
        <v>2790000</v>
      </c>
      <c r="T108" s="91">
        <f t="shared" si="211"/>
        <v>50000</v>
      </c>
      <c r="U108" s="91">
        <f t="shared" si="211"/>
        <v>50000</v>
      </c>
      <c r="V108" s="91">
        <f t="shared" si="211"/>
        <v>765678770</v>
      </c>
      <c r="W108" s="91">
        <f t="shared" si="211"/>
        <v>4068000</v>
      </c>
      <c r="X108" s="91">
        <f t="shared" si="211"/>
        <v>0</v>
      </c>
      <c r="Y108" s="91">
        <f t="shared" si="211"/>
        <v>7824768</v>
      </c>
      <c r="Z108" s="91">
        <f t="shared" si="211"/>
        <v>113754544</v>
      </c>
      <c r="AA108" s="91">
        <f t="shared" si="211"/>
        <v>400000</v>
      </c>
      <c r="AB108" s="91">
        <f t="shared" si="211"/>
        <v>0</v>
      </c>
      <c r="AC108" s="91">
        <f t="shared" si="211"/>
        <v>0</v>
      </c>
      <c r="AD108" s="91">
        <f t="shared" si="211"/>
        <v>0</v>
      </c>
      <c r="AE108" s="113">
        <f t="shared" si="211"/>
        <v>891726082</v>
      </c>
      <c r="AF108" s="89"/>
    </row>
    <row r="109" spans="1:34" s="90" customFormat="1" ht="24" customHeight="1" x14ac:dyDescent="0.25">
      <c r="A109" s="164" t="s">
        <v>19</v>
      </c>
      <c r="B109" s="165"/>
      <c r="C109" s="92">
        <f>C26+C69</f>
        <v>94282167</v>
      </c>
      <c r="D109" s="92">
        <f t="shared" ref="D109:AE109" si="212">D26+D69</f>
        <v>451640</v>
      </c>
      <c r="E109" s="92">
        <f t="shared" si="212"/>
        <v>0</v>
      </c>
      <c r="F109" s="92">
        <f t="shared" si="212"/>
        <v>0</v>
      </c>
      <c r="G109" s="92">
        <f t="shared" si="212"/>
        <v>94733807</v>
      </c>
      <c r="H109" s="92">
        <f t="shared" si="212"/>
        <v>4489999</v>
      </c>
      <c r="I109" s="92">
        <f t="shared" si="212"/>
        <v>600000</v>
      </c>
      <c r="J109" s="92">
        <f t="shared" si="212"/>
        <v>0</v>
      </c>
      <c r="K109" s="92">
        <f t="shared" si="212"/>
        <v>0</v>
      </c>
      <c r="L109" s="92">
        <f t="shared" si="212"/>
        <v>14590064</v>
      </c>
      <c r="M109" s="92">
        <f t="shared" si="212"/>
        <v>0</v>
      </c>
      <c r="N109" s="92">
        <f t="shared" si="212"/>
        <v>19680063</v>
      </c>
      <c r="O109" s="92">
        <f t="shared" si="212"/>
        <v>2640550</v>
      </c>
      <c r="P109" s="92">
        <f t="shared" si="212"/>
        <v>2469450</v>
      </c>
      <c r="Q109" s="92">
        <f t="shared" si="212"/>
        <v>50000</v>
      </c>
      <c r="R109" s="92">
        <f t="shared" si="212"/>
        <v>0</v>
      </c>
      <c r="S109" s="92">
        <f t="shared" si="212"/>
        <v>5160000</v>
      </c>
      <c r="T109" s="92">
        <f t="shared" si="212"/>
        <v>0</v>
      </c>
      <c r="U109" s="92">
        <f t="shared" si="212"/>
        <v>0</v>
      </c>
      <c r="V109" s="92">
        <f t="shared" si="212"/>
        <v>98772166</v>
      </c>
      <c r="W109" s="92">
        <f t="shared" si="212"/>
        <v>3240550</v>
      </c>
      <c r="X109" s="92">
        <f t="shared" si="212"/>
        <v>0</v>
      </c>
      <c r="Y109" s="92">
        <f t="shared" si="212"/>
        <v>451640</v>
      </c>
      <c r="Z109" s="92">
        <f t="shared" si="212"/>
        <v>17059514</v>
      </c>
      <c r="AA109" s="92">
        <f t="shared" si="212"/>
        <v>50000</v>
      </c>
      <c r="AB109" s="92">
        <f t="shared" si="212"/>
        <v>0</v>
      </c>
      <c r="AC109" s="92">
        <f t="shared" si="212"/>
        <v>0</v>
      </c>
      <c r="AD109" s="92">
        <f t="shared" si="212"/>
        <v>0</v>
      </c>
      <c r="AE109" s="93">
        <f t="shared" si="212"/>
        <v>119573870</v>
      </c>
      <c r="AF109" s="89"/>
    </row>
    <row r="110" spans="1:34" s="90" customFormat="1" ht="24" customHeight="1" thickBot="1" x14ac:dyDescent="0.3">
      <c r="A110" s="166" t="s">
        <v>20</v>
      </c>
      <c r="B110" s="167"/>
      <c r="C110" s="94">
        <f>C35+C82</f>
        <v>179922639</v>
      </c>
      <c r="D110" s="94">
        <f t="shared" ref="D110:AE110" si="213">D35+D82</f>
        <v>2212978</v>
      </c>
      <c r="E110" s="94">
        <f t="shared" si="213"/>
        <v>0</v>
      </c>
      <c r="F110" s="94">
        <f t="shared" si="213"/>
        <v>0</v>
      </c>
      <c r="G110" s="94">
        <f t="shared" si="213"/>
        <v>182135617</v>
      </c>
      <c r="H110" s="94">
        <f t="shared" si="213"/>
        <v>22717695</v>
      </c>
      <c r="I110" s="94">
        <f t="shared" si="213"/>
        <v>0</v>
      </c>
      <c r="J110" s="94">
        <f t="shared" si="213"/>
        <v>74060</v>
      </c>
      <c r="K110" s="94">
        <f t="shared" si="213"/>
        <v>0</v>
      </c>
      <c r="L110" s="94">
        <f t="shared" si="213"/>
        <v>39251618</v>
      </c>
      <c r="M110" s="94">
        <f t="shared" si="213"/>
        <v>5588558</v>
      </c>
      <c r="N110" s="94">
        <f t="shared" si="213"/>
        <v>67631931</v>
      </c>
      <c r="O110" s="94">
        <f t="shared" si="213"/>
        <v>470000</v>
      </c>
      <c r="P110" s="94">
        <f t="shared" si="213"/>
        <v>500000</v>
      </c>
      <c r="Q110" s="94">
        <f t="shared" si="213"/>
        <v>75000</v>
      </c>
      <c r="R110" s="94">
        <f t="shared" si="213"/>
        <v>552715</v>
      </c>
      <c r="S110" s="94">
        <f t="shared" si="213"/>
        <v>1597715</v>
      </c>
      <c r="T110" s="94">
        <f t="shared" si="213"/>
        <v>0</v>
      </c>
      <c r="U110" s="94">
        <f t="shared" si="213"/>
        <v>0</v>
      </c>
      <c r="V110" s="94">
        <f t="shared" si="213"/>
        <v>202640334</v>
      </c>
      <c r="W110" s="94">
        <f t="shared" si="213"/>
        <v>470000</v>
      </c>
      <c r="X110" s="94">
        <f t="shared" si="213"/>
        <v>74060</v>
      </c>
      <c r="Y110" s="94">
        <f t="shared" si="213"/>
        <v>2212978</v>
      </c>
      <c r="Z110" s="94">
        <f t="shared" si="213"/>
        <v>39751618</v>
      </c>
      <c r="AA110" s="94">
        <f t="shared" si="213"/>
        <v>75000</v>
      </c>
      <c r="AB110" s="94">
        <f t="shared" si="213"/>
        <v>6141273</v>
      </c>
      <c r="AC110" s="94">
        <f t="shared" si="213"/>
        <v>0</v>
      </c>
      <c r="AD110" s="94">
        <f t="shared" si="213"/>
        <v>0</v>
      </c>
      <c r="AE110" s="95">
        <f t="shared" si="213"/>
        <v>251365263</v>
      </c>
      <c r="AF110" s="89"/>
    </row>
    <row r="111" spans="1:34" s="32" customFormat="1" ht="6.75" customHeight="1" thickTop="1" thickBot="1" x14ac:dyDescent="0.4">
      <c r="A111" s="119"/>
      <c r="B111" s="120"/>
      <c r="C111" s="121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2"/>
      <c r="AF111" s="30"/>
      <c r="AG111" s="31"/>
      <c r="AH111" s="31"/>
    </row>
    <row r="112" spans="1:34" s="48" customFormat="1" ht="39" customHeight="1" thickTop="1" thickBot="1" x14ac:dyDescent="0.3">
      <c r="A112" s="168" t="s">
        <v>57</v>
      </c>
      <c r="B112" s="169"/>
      <c r="C112" s="96">
        <f>C113</f>
        <v>0</v>
      </c>
      <c r="D112" s="96">
        <f t="shared" ref="D112:AE113" si="214">D113</f>
        <v>0</v>
      </c>
      <c r="E112" s="96">
        <f t="shared" si="214"/>
        <v>66576800</v>
      </c>
      <c r="F112" s="96">
        <f t="shared" si="214"/>
        <v>119885701</v>
      </c>
      <c r="G112" s="96">
        <f t="shared" si="214"/>
        <v>186462501</v>
      </c>
      <c r="H112" s="96">
        <f t="shared" si="214"/>
        <v>0</v>
      </c>
      <c r="I112" s="96">
        <f t="shared" si="214"/>
        <v>0</v>
      </c>
      <c r="J112" s="96">
        <f t="shared" si="214"/>
        <v>0</v>
      </c>
      <c r="K112" s="96">
        <f t="shared" si="214"/>
        <v>0</v>
      </c>
      <c r="L112" s="96">
        <f t="shared" si="214"/>
        <v>0</v>
      </c>
      <c r="M112" s="96">
        <f t="shared" si="214"/>
        <v>0</v>
      </c>
      <c r="N112" s="96">
        <f t="shared" si="214"/>
        <v>0</v>
      </c>
      <c r="O112" s="96">
        <f t="shared" si="214"/>
        <v>0</v>
      </c>
      <c r="P112" s="96">
        <f t="shared" si="214"/>
        <v>0</v>
      </c>
      <c r="Q112" s="96">
        <f t="shared" si="214"/>
        <v>0</v>
      </c>
      <c r="R112" s="96">
        <f t="shared" si="214"/>
        <v>0</v>
      </c>
      <c r="S112" s="96">
        <f t="shared" si="214"/>
        <v>0</v>
      </c>
      <c r="T112" s="96">
        <f t="shared" si="214"/>
        <v>0</v>
      </c>
      <c r="U112" s="96">
        <f t="shared" si="214"/>
        <v>0</v>
      </c>
      <c r="V112" s="96">
        <f t="shared" si="214"/>
        <v>0</v>
      </c>
      <c r="W112" s="96">
        <f t="shared" si="214"/>
        <v>0</v>
      </c>
      <c r="X112" s="96">
        <f t="shared" si="214"/>
        <v>0</v>
      </c>
      <c r="Y112" s="96">
        <f t="shared" si="214"/>
        <v>0</v>
      </c>
      <c r="Z112" s="96">
        <f t="shared" si="214"/>
        <v>0</v>
      </c>
      <c r="AA112" s="96">
        <f t="shared" si="214"/>
        <v>0</v>
      </c>
      <c r="AB112" s="96">
        <f t="shared" si="214"/>
        <v>0</v>
      </c>
      <c r="AC112" s="96">
        <f t="shared" si="214"/>
        <v>66576800</v>
      </c>
      <c r="AD112" s="96">
        <f t="shared" si="214"/>
        <v>119885701</v>
      </c>
      <c r="AE112" s="114">
        <f t="shared" si="214"/>
        <v>186462501</v>
      </c>
    </row>
    <row r="113" spans="1:34" s="48" customFormat="1" ht="36" customHeight="1" thickBot="1" x14ac:dyDescent="0.3">
      <c r="A113" s="158" t="s">
        <v>58</v>
      </c>
      <c r="B113" s="159"/>
      <c r="C113" s="97">
        <f>C114</f>
        <v>0</v>
      </c>
      <c r="D113" s="97">
        <f t="shared" si="214"/>
        <v>0</v>
      </c>
      <c r="E113" s="97">
        <f t="shared" si="214"/>
        <v>66576800</v>
      </c>
      <c r="F113" s="97">
        <f t="shared" si="214"/>
        <v>119885701</v>
      </c>
      <c r="G113" s="97">
        <f t="shared" si="214"/>
        <v>186462501</v>
      </c>
      <c r="H113" s="97">
        <f t="shared" si="214"/>
        <v>0</v>
      </c>
      <c r="I113" s="97">
        <f t="shared" si="214"/>
        <v>0</v>
      </c>
      <c r="J113" s="97">
        <f t="shared" si="214"/>
        <v>0</v>
      </c>
      <c r="K113" s="97">
        <f t="shared" si="214"/>
        <v>0</v>
      </c>
      <c r="L113" s="97">
        <f t="shared" si="214"/>
        <v>0</v>
      </c>
      <c r="M113" s="97">
        <f t="shared" si="214"/>
        <v>0</v>
      </c>
      <c r="N113" s="97">
        <f t="shared" si="214"/>
        <v>0</v>
      </c>
      <c r="O113" s="97">
        <f t="shared" si="214"/>
        <v>0</v>
      </c>
      <c r="P113" s="97">
        <f t="shared" si="214"/>
        <v>0</v>
      </c>
      <c r="Q113" s="97">
        <f t="shared" si="214"/>
        <v>0</v>
      </c>
      <c r="R113" s="97">
        <f t="shared" si="214"/>
        <v>0</v>
      </c>
      <c r="S113" s="97">
        <f t="shared" si="214"/>
        <v>0</v>
      </c>
      <c r="T113" s="97">
        <f t="shared" si="214"/>
        <v>0</v>
      </c>
      <c r="U113" s="97">
        <f t="shared" si="214"/>
        <v>0</v>
      </c>
      <c r="V113" s="97">
        <f t="shared" si="214"/>
        <v>0</v>
      </c>
      <c r="W113" s="97">
        <f t="shared" si="214"/>
        <v>0</v>
      </c>
      <c r="X113" s="97">
        <f t="shared" si="214"/>
        <v>0</v>
      </c>
      <c r="Y113" s="97">
        <f t="shared" si="214"/>
        <v>0</v>
      </c>
      <c r="Z113" s="97">
        <f t="shared" si="214"/>
        <v>0</v>
      </c>
      <c r="AA113" s="97">
        <f t="shared" si="214"/>
        <v>0</v>
      </c>
      <c r="AB113" s="97">
        <f t="shared" si="214"/>
        <v>0</v>
      </c>
      <c r="AC113" s="97">
        <f t="shared" si="214"/>
        <v>66576800</v>
      </c>
      <c r="AD113" s="97">
        <f t="shared" si="214"/>
        <v>119885701</v>
      </c>
      <c r="AE113" s="98">
        <f t="shared" si="214"/>
        <v>186462501</v>
      </c>
    </row>
    <row r="114" spans="1:34" s="48" customFormat="1" ht="33" customHeight="1" x14ac:dyDescent="0.25">
      <c r="A114" s="170" t="s">
        <v>59</v>
      </c>
      <c r="B114" s="171"/>
      <c r="C114" s="38">
        <f>SUM(C115:C116)</f>
        <v>0</v>
      </c>
      <c r="D114" s="38">
        <f t="shared" ref="D114:AE114" si="215">SUM(D115:D116)</f>
        <v>0</v>
      </c>
      <c r="E114" s="38">
        <f t="shared" si="215"/>
        <v>66576800</v>
      </c>
      <c r="F114" s="38">
        <f t="shared" si="215"/>
        <v>119885701</v>
      </c>
      <c r="G114" s="38">
        <f t="shared" si="215"/>
        <v>186462501</v>
      </c>
      <c r="H114" s="38">
        <f t="shared" si="215"/>
        <v>0</v>
      </c>
      <c r="I114" s="38">
        <f t="shared" si="215"/>
        <v>0</v>
      </c>
      <c r="J114" s="38">
        <f t="shared" si="215"/>
        <v>0</v>
      </c>
      <c r="K114" s="38">
        <f t="shared" si="215"/>
        <v>0</v>
      </c>
      <c r="L114" s="38">
        <f t="shared" si="215"/>
        <v>0</v>
      </c>
      <c r="M114" s="38">
        <f t="shared" si="215"/>
        <v>0</v>
      </c>
      <c r="N114" s="38">
        <f t="shared" si="215"/>
        <v>0</v>
      </c>
      <c r="O114" s="38">
        <f t="shared" si="215"/>
        <v>0</v>
      </c>
      <c r="P114" s="38">
        <f t="shared" si="215"/>
        <v>0</v>
      </c>
      <c r="Q114" s="38">
        <f t="shared" si="215"/>
        <v>0</v>
      </c>
      <c r="R114" s="38">
        <f t="shared" si="215"/>
        <v>0</v>
      </c>
      <c r="S114" s="38">
        <f t="shared" si="215"/>
        <v>0</v>
      </c>
      <c r="T114" s="38">
        <f t="shared" si="215"/>
        <v>0</v>
      </c>
      <c r="U114" s="38">
        <f t="shared" si="215"/>
        <v>0</v>
      </c>
      <c r="V114" s="38">
        <f t="shared" si="215"/>
        <v>0</v>
      </c>
      <c r="W114" s="38">
        <f t="shared" si="215"/>
        <v>0</v>
      </c>
      <c r="X114" s="38">
        <f t="shared" si="215"/>
        <v>0</v>
      </c>
      <c r="Y114" s="38">
        <f t="shared" si="215"/>
        <v>0</v>
      </c>
      <c r="Z114" s="38">
        <f t="shared" si="215"/>
        <v>0</v>
      </c>
      <c r="AA114" s="38">
        <f t="shared" si="215"/>
        <v>0</v>
      </c>
      <c r="AB114" s="38">
        <f t="shared" si="215"/>
        <v>0</v>
      </c>
      <c r="AC114" s="38">
        <f t="shared" si="215"/>
        <v>66576800</v>
      </c>
      <c r="AD114" s="38">
        <f t="shared" si="215"/>
        <v>119885701</v>
      </c>
      <c r="AE114" s="39">
        <f t="shared" si="215"/>
        <v>186462501</v>
      </c>
    </row>
    <row r="115" spans="1:34" s="49" customFormat="1" ht="57" customHeight="1" x14ac:dyDescent="0.35">
      <c r="A115" s="74" t="s">
        <v>23</v>
      </c>
      <c r="B115" s="75" t="s">
        <v>60</v>
      </c>
      <c r="C115" s="61">
        <v>0</v>
      </c>
      <c r="D115" s="61">
        <v>0</v>
      </c>
      <c r="E115" s="61">
        <v>66526800</v>
      </c>
      <c r="F115" s="61">
        <v>119875701</v>
      </c>
      <c r="G115" s="60">
        <f t="shared" ref="G115" si="216">SUM(C115:F115)</f>
        <v>186402501</v>
      </c>
      <c r="H115" s="61">
        <v>0</v>
      </c>
      <c r="I115" s="61">
        <v>0</v>
      </c>
      <c r="J115" s="61">
        <v>0</v>
      </c>
      <c r="K115" s="61">
        <v>0</v>
      </c>
      <c r="L115" s="61">
        <v>0</v>
      </c>
      <c r="M115" s="61">
        <v>0</v>
      </c>
      <c r="N115" s="44">
        <f t="shared" ref="N115:N116" si="217">SUM(H115:M115)</f>
        <v>0</v>
      </c>
      <c r="O115" s="61">
        <v>0</v>
      </c>
      <c r="P115" s="61">
        <v>0</v>
      </c>
      <c r="Q115" s="61">
        <v>0</v>
      </c>
      <c r="R115" s="61">
        <v>0</v>
      </c>
      <c r="S115" s="44">
        <f t="shared" ref="S115:S116" si="218">SUM(O115:R115)</f>
        <v>0</v>
      </c>
      <c r="T115" s="61">
        <v>0</v>
      </c>
      <c r="U115" s="44">
        <f t="shared" ref="U115:U116" si="219">T115</f>
        <v>0</v>
      </c>
      <c r="V115" s="44">
        <f t="shared" ref="V115:V116" si="220">C115+H115</f>
        <v>0</v>
      </c>
      <c r="W115" s="44">
        <f t="shared" ref="W115:W116" si="221">I115+O115+T115</f>
        <v>0</v>
      </c>
      <c r="X115" s="44">
        <f t="shared" ref="X115:X116" si="222">J115</f>
        <v>0</v>
      </c>
      <c r="Y115" s="44">
        <f t="shared" ref="Y115:Y116" si="223">D115+K115</f>
        <v>0</v>
      </c>
      <c r="Z115" s="44">
        <f t="shared" ref="Z115:Z116" si="224">L115+P115</f>
        <v>0</v>
      </c>
      <c r="AA115" s="44">
        <f t="shared" ref="AA115:AA116" si="225">Q115</f>
        <v>0</v>
      </c>
      <c r="AB115" s="44">
        <f t="shared" ref="AB115:AB116" si="226">M115+R115</f>
        <v>0</v>
      </c>
      <c r="AC115" s="44">
        <f t="shared" ref="AC115:AC116" si="227">E115</f>
        <v>66526800</v>
      </c>
      <c r="AD115" s="44">
        <f t="shared" ref="AD115:AD116" si="228">F115</f>
        <v>119875701</v>
      </c>
      <c r="AE115" s="45">
        <f t="shared" ref="AE115:AE116" si="229">SUM(V115:AD115)</f>
        <v>186402501</v>
      </c>
      <c r="AF115" s="46"/>
    </row>
    <row r="116" spans="1:34" s="49" customFormat="1" ht="45" customHeight="1" thickBot="1" x14ac:dyDescent="0.4">
      <c r="A116" s="80" t="s">
        <v>25</v>
      </c>
      <c r="B116" s="81" t="s">
        <v>61</v>
      </c>
      <c r="C116" s="82">
        <v>0</v>
      </c>
      <c r="D116" s="82">
        <v>0</v>
      </c>
      <c r="E116" s="82">
        <v>50000</v>
      </c>
      <c r="F116" s="82">
        <v>10000</v>
      </c>
      <c r="G116" s="83">
        <f t="shared" ref="G116" si="230">SUM(C116:F116)</f>
        <v>60000</v>
      </c>
      <c r="H116" s="82">
        <v>0</v>
      </c>
      <c r="I116" s="82">
        <v>0</v>
      </c>
      <c r="J116" s="82">
        <v>0</v>
      </c>
      <c r="K116" s="82">
        <v>0</v>
      </c>
      <c r="L116" s="82">
        <v>0</v>
      </c>
      <c r="M116" s="82">
        <v>0</v>
      </c>
      <c r="N116" s="84">
        <f t="shared" si="217"/>
        <v>0</v>
      </c>
      <c r="O116" s="82">
        <v>0</v>
      </c>
      <c r="P116" s="82">
        <v>0</v>
      </c>
      <c r="Q116" s="82">
        <v>0</v>
      </c>
      <c r="R116" s="82">
        <v>0</v>
      </c>
      <c r="S116" s="84">
        <f t="shared" si="218"/>
        <v>0</v>
      </c>
      <c r="T116" s="82">
        <v>0</v>
      </c>
      <c r="U116" s="83">
        <f t="shared" si="219"/>
        <v>0</v>
      </c>
      <c r="V116" s="84">
        <f t="shared" si="220"/>
        <v>0</v>
      </c>
      <c r="W116" s="84">
        <f t="shared" si="221"/>
        <v>0</v>
      </c>
      <c r="X116" s="84">
        <f t="shared" si="222"/>
        <v>0</v>
      </c>
      <c r="Y116" s="84">
        <f t="shared" si="223"/>
        <v>0</v>
      </c>
      <c r="Z116" s="84">
        <f t="shared" si="224"/>
        <v>0</v>
      </c>
      <c r="AA116" s="84">
        <f t="shared" si="225"/>
        <v>0</v>
      </c>
      <c r="AB116" s="84">
        <f t="shared" si="226"/>
        <v>0</v>
      </c>
      <c r="AC116" s="84">
        <f t="shared" si="227"/>
        <v>50000</v>
      </c>
      <c r="AD116" s="84">
        <f t="shared" si="228"/>
        <v>10000</v>
      </c>
      <c r="AE116" s="86">
        <f t="shared" si="229"/>
        <v>60000</v>
      </c>
      <c r="AF116" s="46"/>
    </row>
    <row r="117" spans="1:34" s="32" customFormat="1" ht="6.75" customHeight="1" thickTop="1" thickBot="1" x14ac:dyDescent="0.4">
      <c r="A117" s="26"/>
      <c r="B117" s="27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9"/>
      <c r="AF117" s="30"/>
      <c r="AG117" s="31"/>
      <c r="AH117" s="31"/>
    </row>
    <row r="118" spans="1:34" s="90" customFormat="1" ht="39" customHeight="1" thickTop="1" thickBot="1" x14ac:dyDescent="0.3">
      <c r="A118" s="160" t="s">
        <v>62</v>
      </c>
      <c r="B118" s="161"/>
      <c r="C118" s="87">
        <f>SUM(C119:C121)</f>
        <v>994209097</v>
      </c>
      <c r="D118" s="87">
        <f t="shared" ref="D118:AE118" si="231">SUM(D119:D121)</f>
        <v>4186400</v>
      </c>
      <c r="E118" s="87">
        <f t="shared" si="231"/>
        <v>66576800</v>
      </c>
      <c r="F118" s="87">
        <f t="shared" si="231"/>
        <v>119885701</v>
      </c>
      <c r="G118" s="87">
        <f t="shared" si="231"/>
        <v>1184857998</v>
      </c>
      <c r="H118" s="87">
        <f t="shared" si="231"/>
        <v>72882173</v>
      </c>
      <c r="I118" s="87">
        <f t="shared" si="231"/>
        <v>2228000</v>
      </c>
      <c r="J118" s="87">
        <f t="shared" si="231"/>
        <v>74060</v>
      </c>
      <c r="K118" s="87">
        <f t="shared" si="231"/>
        <v>6302986</v>
      </c>
      <c r="L118" s="87">
        <f t="shared" si="231"/>
        <v>167596226</v>
      </c>
      <c r="M118" s="87">
        <f t="shared" si="231"/>
        <v>5588558</v>
      </c>
      <c r="N118" s="87">
        <f t="shared" si="231"/>
        <v>254672003</v>
      </c>
      <c r="O118" s="87">
        <f t="shared" si="231"/>
        <v>5500550</v>
      </c>
      <c r="P118" s="87">
        <f t="shared" si="231"/>
        <v>2969450</v>
      </c>
      <c r="Q118" s="87">
        <f t="shared" si="231"/>
        <v>525000</v>
      </c>
      <c r="R118" s="87">
        <f t="shared" si="231"/>
        <v>552715</v>
      </c>
      <c r="S118" s="87">
        <f t="shared" si="231"/>
        <v>9547715</v>
      </c>
      <c r="T118" s="87">
        <f t="shared" si="231"/>
        <v>50000</v>
      </c>
      <c r="U118" s="87">
        <f t="shared" si="231"/>
        <v>50000</v>
      </c>
      <c r="V118" s="87">
        <f t="shared" si="231"/>
        <v>1067091270</v>
      </c>
      <c r="W118" s="87">
        <f t="shared" si="231"/>
        <v>7778550</v>
      </c>
      <c r="X118" s="87">
        <f t="shared" si="231"/>
        <v>74060</v>
      </c>
      <c r="Y118" s="87">
        <f t="shared" si="231"/>
        <v>10489386</v>
      </c>
      <c r="Z118" s="87">
        <f t="shared" si="231"/>
        <v>170565676</v>
      </c>
      <c r="AA118" s="87">
        <f t="shared" si="231"/>
        <v>525000</v>
      </c>
      <c r="AB118" s="87">
        <f t="shared" si="231"/>
        <v>6141273</v>
      </c>
      <c r="AC118" s="87">
        <f t="shared" si="231"/>
        <v>66576800</v>
      </c>
      <c r="AD118" s="87">
        <f t="shared" si="231"/>
        <v>119885701</v>
      </c>
      <c r="AE118" s="87">
        <f t="shared" si="231"/>
        <v>1449127716</v>
      </c>
      <c r="AF118" s="89"/>
    </row>
    <row r="119" spans="1:34" s="90" customFormat="1" ht="24" customHeight="1" x14ac:dyDescent="0.25">
      <c r="A119" s="162" t="s">
        <v>18</v>
      </c>
      <c r="B119" s="163"/>
      <c r="C119" s="91">
        <f>C108</f>
        <v>720004291</v>
      </c>
      <c r="D119" s="91">
        <f t="shared" ref="D119:AE119" si="232">D108</f>
        <v>1521782</v>
      </c>
      <c r="E119" s="91">
        <f t="shared" si="232"/>
        <v>0</v>
      </c>
      <c r="F119" s="91">
        <f t="shared" si="232"/>
        <v>0</v>
      </c>
      <c r="G119" s="91">
        <f t="shared" si="232"/>
        <v>721526073</v>
      </c>
      <c r="H119" s="91">
        <f t="shared" si="232"/>
        <v>45674479</v>
      </c>
      <c r="I119" s="91">
        <f t="shared" si="232"/>
        <v>1628000</v>
      </c>
      <c r="J119" s="91">
        <f t="shared" si="232"/>
        <v>0</v>
      </c>
      <c r="K119" s="91">
        <f t="shared" si="232"/>
        <v>6302986</v>
      </c>
      <c r="L119" s="91">
        <f t="shared" si="232"/>
        <v>113754544</v>
      </c>
      <c r="M119" s="91">
        <f t="shared" si="232"/>
        <v>0</v>
      </c>
      <c r="N119" s="91">
        <f t="shared" si="232"/>
        <v>167360009</v>
      </c>
      <c r="O119" s="91">
        <f t="shared" si="232"/>
        <v>2390000</v>
      </c>
      <c r="P119" s="91">
        <f t="shared" si="232"/>
        <v>0</v>
      </c>
      <c r="Q119" s="91">
        <f t="shared" si="232"/>
        <v>400000</v>
      </c>
      <c r="R119" s="91">
        <f t="shared" si="232"/>
        <v>0</v>
      </c>
      <c r="S119" s="91">
        <f t="shared" si="232"/>
        <v>2790000</v>
      </c>
      <c r="T119" s="91">
        <f t="shared" si="232"/>
        <v>50000</v>
      </c>
      <c r="U119" s="91">
        <f t="shared" si="232"/>
        <v>50000</v>
      </c>
      <c r="V119" s="91">
        <f t="shared" si="232"/>
        <v>765678770</v>
      </c>
      <c r="W119" s="91">
        <f t="shared" si="232"/>
        <v>4068000</v>
      </c>
      <c r="X119" s="91">
        <f t="shared" si="232"/>
        <v>0</v>
      </c>
      <c r="Y119" s="91">
        <f t="shared" si="232"/>
        <v>7824768</v>
      </c>
      <c r="Z119" s="91">
        <f t="shared" si="232"/>
        <v>113754544</v>
      </c>
      <c r="AA119" s="91">
        <f t="shared" si="232"/>
        <v>400000</v>
      </c>
      <c r="AB119" s="91">
        <f t="shared" si="232"/>
        <v>0</v>
      </c>
      <c r="AC119" s="91">
        <f t="shared" si="232"/>
        <v>0</v>
      </c>
      <c r="AD119" s="91">
        <f t="shared" si="232"/>
        <v>0</v>
      </c>
      <c r="AE119" s="91">
        <f t="shared" si="232"/>
        <v>891726082</v>
      </c>
      <c r="AF119" s="89"/>
    </row>
    <row r="120" spans="1:34" s="90" customFormat="1" ht="24" customHeight="1" x14ac:dyDescent="0.25">
      <c r="A120" s="164" t="s">
        <v>19</v>
      </c>
      <c r="B120" s="165"/>
      <c r="C120" s="92">
        <f>C109</f>
        <v>94282167</v>
      </c>
      <c r="D120" s="92">
        <f t="shared" ref="D120:AE120" si="233">D109</f>
        <v>451640</v>
      </c>
      <c r="E120" s="92">
        <f t="shared" si="233"/>
        <v>0</v>
      </c>
      <c r="F120" s="92">
        <f t="shared" si="233"/>
        <v>0</v>
      </c>
      <c r="G120" s="92">
        <f t="shared" si="233"/>
        <v>94733807</v>
      </c>
      <c r="H120" s="92">
        <f t="shared" si="233"/>
        <v>4489999</v>
      </c>
      <c r="I120" s="92">
        <f t="shared" si="233"/>
        <v>600000</v>
      </c>
      <c r="J120" s="92">
        <f t="shared" si="233"/>
        <v>0</v>
      </c>
      <c r="K120" s="92">
        <f t="shared" si="233"/>
        <v>0</v>
      </c>
      <c r="L120" s="92">
        <f t="shared" si="233"/>
        <v>14590064</v>
      </c>
      <c r="M120" s="92">
        <f t="shared" si="233"/>
        <v>0</v>
      </c>
      <c r="N120" s="92">
        <f t="shared" si="233"/>
        <v>19680063</v>
      </c>
      <c r="O120" s="92">
        <f t="shared" si="233"/>
        <v>2640550</v>
      </c>
      <c r="P120" s="92">
        <f t="shared" si="233"/>
        <v>2469450</v>
      </c>
      <c r="Q120" s="92">
        <f t="shared" si="233"/>
        <v>50000</v>
      </c>
      <c r="R120" s="92">
        <f t="shared" si="233"/>
        <v>0</v>
      </c>
      <c r="S120" s="92">
        <f t="shared" si="233"/>
        <v>5160000</v>
      </c>
      <c r="T120" s="92">
        <f t="shared" si="233"/>
        <v>0</v>
      </c>
      <c r="U120" s="92">
        <f t="shared" si="233"/>
        <v>0</v>
      </c>
      <c r="V120" s="92">
        <f t="shared" si="233"/>
        <v>98772166</v>
      </c>
      <c r="W120" s="92">
        <f t="shared" si="233"/>
        <v>3240550</v>
      </c>
      <c r="X120" s="92">
        <f t="shared" si="233"/>
        <v>0</v>
      </c>
      <c r="Y120" s="92">
        <f t="shared" si="233"/>
        <v>451640</v>
      </c>
      <c r="Z120" s="92">
        <f t="shared" si="233"/>
        <v>17059514</v>
      </c>
      <c r="AA120" s="92">
        <f t="shared" si="233"/>
        <v>50000</v>
      </c>
      <c r="AB120" s="92">
        <f t="shared" si="233"/>
        <v>0</v>
      </c>
      <c r="AC120" s="92">
        <f t="shared" si="233"/>
        <v>0</v>
      </c>
      <c r="AD120" s="92">
        <f t="shared" si="233"/>
        <v>0</v>
      </c>
      <c r="AE120" s="92">
        <f t="shared" si="233"/>
        <v>119573870</v>
      </c>
      <c r="AF120" s="89"/>
    </row>
    <row r="121" spans="1:34" s="90" customFormat="1" ht="24" customHeight="1" thickBot="1" x14ac:dyDescent="0.3">
      <c r="A121" s="166" t="s">
        <v>20</v>
      </c>
      <c r="B121" s="167"/>
      <c r="C121" s="94">
        <f>C110+C112</f>
        <v>179922639</v>
      </c>
      <c r="D121" s="94">
        <f t="shared" ref="D121:AE121" si="234">D110+D112</f>
        <v>2212978</v>
      </c>
      <c r="E121" s="94">
        <f t="shared" si="234"/>
        <v>66576800</v>
      </c>
      <c r="F121" s="94">
        <f t="shared" si="234"/>
        <v>119885701</v>
      </c>
      <c r="G121" s="94">
        <f t="shared" si="234"/>
        <v>368598118</v>
      </c>
      <c r="H121" s="94">
        <f t="shared" si="234"/>
        <v>22717695</v>
      </c>
      <c r="I121" s="94">
        <f t="shared" si="234"/>
        <v>0</v>
      </c>
      <c r="J121" s="94">
        <f t="shared" si="234"/>
        <v>74060</v>
      </c>
      <c r="K121" s="94">
        <f t="shared" si="234"/>
        <v>0</v>
      </c>
      <c r="L121" s="94">
        <f t="shared" si="234"/>
        <v>39251618</v>
      </c>
      <c r="M121" s="94">
        <f t="shared" si="234"/>
        <v>5588558</v>
      </c>
      <c r="N121" s="94">
        <f t="shared" si="234"/>
        <v>67631931</v>
      </c>
      <c r="O121" s="94">
        <f t="shared" si="234"/>
        <v>470000</v>
      </c>
      <c r="P121" s="94">
        <f t="shared" si="234"/>
        <v>500000</v>
      </c>
      <c r="Q121" s="94">
        <f t="shared" si="234"/>
        <v>75000</v>
      </c>
      <c r="R121" s="94">
        <f t="shared" si="234"/>
        <v>552715</v>
      </c>
      <c r="S121" s="94">
        <f t="shared" si="234"/>
        <v>1597715</v>
      </c>
      <c r="T121" s="94">
        <f t="shared" si="234"/>
        <v>0</v>
      </c>
      <c r="U121" s="94">
        <f t="shared" si="234"/>
        <v>0</v>
      </c>
      <c r="V121" s="94">
        <f t="shared" si="234"/>
        <v>202640334</v>
      </c>
      <c r="W121" s="94">
        <f t="shared" si="234"/>
        <v>470000</v>
      </c>
      <c r="X121" s="94">
        <f t="shared" si="234"/>
        <v>74060</v>
      </c>
      <c r="Y121" s="94">
        <f t="shared" si="234"/>
        <v>2212978</v>
      </c>
      <c r="Z121" s="94">
        <f t="shared" si="234"/>
        <v>39751618</v>
      </c>
      <c r="AA121" s="94">
        <f t="shared" si="234"/>
        <v>75000</v>
      </c>
      <c r="AB121" s="94">
        <f t="shared" si="234"/>
        <v>6141273</v>
      </c>
      <c r="AC121" s="94">
        <f t="shared" si="234"/>
        <v>66576800</v>
      </c>
      <c r="AD121" s="94">
        <f t="shared" si="234"/>
        <v>119885701</v>
      </c>
      <c r="AE121" s="94">
        <f t="shared" si="234"/>
        <v>437827764</v>
      </c>
      <c r="AF121" s="89"/>
      <c r="AG121" s="99"/>
    </row>
    <row r="122" spans="1:34" s="103" customFormat="1" ht="18" customHeight="1" thickTop="1" x14ac:dyDescent="0.35">
      <c r="A122" s="100" t="s">
        <v>64</v>
      </c>
      <c r="B122" s="101"/>
      <c r="C122" s="102"/>
      <c r="D122" s="46"/>
    </row>
    <row r="123" spans="1:34" s="106" customFormat="1" ht="12" customHeight="1" x14ac:dyDescent="0.25">
      <c r="A123" s="104" t="s">
        <v>63</v>
      </c>
      <c r="B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</row>
    <row r="124" spans="1:34" s="18" customFormat="1" x14ac:dyDescent="0.35">
      <c r="A124" s="107"/>
      <c r="B124" s="108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  <c r="Z124" s="109"/>
      <c r="AA124" s="109"/>
      <c r="AB124" s="109"/>
      <c r="AC124" s="109"/>
      <c r="AD124" s="109"/>
      <c r="AE124" s="109"/>
      <c r="AG124"/>
      <c r="AH124"/>
    </row>
    <row r="125" spans="1:34" s="18" customFormat="1" x14ac:dyDescent="0.35">
      <c r="A125" s="107"/>
      <c r="B125" s="108"/>
      <c r="C125" s="109"/>
      <c r="D125" s="109"/>
      <c r="E125" s="109"/>
      <c r="F125" s="109"/>
      <c r="G125" s="110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11"/>
      <c r="U125" s="111"/>
      <c r="V125" s="111"/>
      <c r="W125" s="111"/>
      <c r="X125" s="111"/>
      <c r="Y125" s="111"/>
      <c r="Z125" s="111"/>
      <c r="AA125" s="111"/>
      <c r="AB125" s="111"/>
      <c r="AC125" s="111"/>
      <c r="AD125" s="111"/>
      <c r="AE125" s="112"/>
      <c r="AG125"/>
      <c r="AH125"/>
    </row>
    <row r="126" spans="1:34" s="18" customFormat="1" x14ac:dyDescent="0.35">
      <c r="A126" s="107"/>
      <c r="B126" s="108"/>
      <c r="C126" s="109"/>
      <c r="D126" s="109"/>
      <c r="E126" s="109"/>
      <c r="F126" s="109"/>
      <c r="G126" s="110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11"/>
      <c r="U126" s="111"/>
      <c r="V126" s="111"/>
      <c r="W126" s="111"/>
      <c r="X126" s="111"/>
      <c r="Y126" s="111"/>
      <c r="Z126" s="111"/>
      <c r="AA126" s="111"/>
      <c r="AB126" s="111"/>
      <c r="AC126" s="111"/>
      <c r="AD126" s="111"/>
      <c r="AE126" s="112"/>
      <c r="AG126"/>
      <c r="AH126"/>
    </row>
    <row r="127" spans="1:34" s="32" customFormat="1" ht="9" customHeight="1" x14ac:dyDescent="0.35">
      <c r="A127" s="26"/>
      <c r="B127" s="27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9"/>
      <c r="AF127" s="30"/>
      <c r="AG127" s="31"/>
      <c r="AH127" s="31"/>
    </row>
    <row r="133" spans="1:34" s="18" customFormat="1" x14ac:dyDescent="0.35">
      <c r="A133" s="107"/>
      <c r="B133" s="108"/>
      <c r="C133" s="109"/>
      <c r="D133" s="109"/>
      <c r="E133" s="109"/>
      <c r="F133" s="109"/>
      <c r="G133" s="110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11"/>
      <c r="U133" s="111"/>
      <c r="V133" s="111"/>
      <c r="W133" s="111"/>
      <c r="X133" s="111"/>
      <c r="Y133" s="111"/>
      <c r="Z133" s="111"/>
      <c r="AA133" s="111"/>
      <c r="AB133" s="111"/>
      <c r="AC133" s="111"/>
      <c r="AD133" s="111"/>
      <c r="AE133" s="112"/>
      <c r="AG133"/>
      <c r="AH133"/>
    </row>
    <row r="134" spans="1:34" s="18" customFormat="1" x14ac:dyDescent="0.35">
      <c r="A134" s="107"/>
      <c r="B134" s="108"/>
      <c r="C134" s="109"/>
      <c r="D134" s="109"/>
      <c r="E134" s="109"/>
      <c r="F134" s="109"/>
      <c r="G134" s="110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11"/>
      <c r="U134" s="111"/>
      <c r="V134" s="111"/>
      <c r="W134" s="111"/>
      <c r="X134" s="111"/>
      <c r="Y134" s="111"/>
      <c r="Z134" s="111"/>
      <c r="AA134" s="111"/>
      <c r="AB134" s="111"/>
      <c r="AC134" s="111"/>
      <c r="AD134" s="111"/>
      <c r="AE134" s="112"/>
      <c r="AG134"/>
      <c r="AH134"/>
    </row>
    <row r="135" spans="1:34" s="18" customFormat="1" x14ac:dyDescent="0.35">
      <c r="A135" s="107"/>
      <c r="B135" s="108"/>
      <c r="C135" s="109"/>
      <c r="D135" s="109"/>
      <c r="E135" s="109"/>
      <c r="F135" s="109"/>
      <c r="G135" s="110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11"/>
      <c r="U135" s="111"/>
      <c r="V135" s="111"/>
      <c r="W135" s="111"/>
      <c r="X135" s="111"/>
      <c r="Y135" s="111"/>
      <c r="Z135" s="111"/>
      <c r="AA135" s="111"/>
      <c r="AB135" s="111"/>
      <c r="AC135" s="111"/>
      <c r="AD135" s="111"/>
      <c r="AE135" s="112"/>
      <c r="AG135"/>
      <c r="AH135"/>
    </row>
  </sheetData>
  <mergeCells count="42">
    <mergeCell ref="A114:B114"/>
    <mergeCell ref="A118:B118"/>
    <mergeCell ref="A119:B119"/>
    <mergeCell ref="A120:B120"/>
    <mergeCell ref="A121:B121"/>
    <mergeCell ref="A113:B113"/>
    <mergeCell ref="A77:B77"/>
    <mergeCell ref="A82:B82"/>
    <mergeCell ref="A83:B83"/>
    <mergeCell ref="A99:B99"/>
    <mergeCell ref="A107:B107"/>
    <mergeCell ref="A108:B108"/>
    <mergeCell ref="A109:B109"/>
    <mergeCell ref="A110:B110"/>
    <mergeCell ref="A112:B112"/>
    <mergeCell ref="A47:B47"/>
    <mergeCell ref="A48:B48"/>
    <mergeCell ref="A49:B49"/>
    <mergeCell ref="A69:B69"/>
    <mergeCell ref="A70:B70"/>
    <mergeCell ref="A61:B61"/>
    <mergeCell ref="A18:B18"/>
    <mergeCell ref="A26:B26"/>
    <mergeCell ref="O9:S9"/>
    <mergeCell ref="A35:B35"/>
    <mergeCell ref="A36:B36"/>
    <mergeCell ref="A39:B39"/>
    <mergeCell ref="A29:B29"/>
    <mergeCell ref="A3:AE3"/>
    <mergeCell ref="A4:AE4"/>
    <mergeCell ref="A5:AE5"/>
    <mergeCell ref="A8:A10"/>
    <mergeCell ref="B8:B10"/>
    <mergeCell ref="C8:AE8"/>
    <mergeCell ref="C9:G9"/>
    <mergeCell ref="H9:N9"/>
    <mergeCell ref="T9:U9"/>
    <mergeCell ref="A27:B27"/>
    <mergeCell ref="V9:AE9"/>
    <mergeCell ref="A12:B12"/>
    <mergeCell ref="A13:B13"/>
    <mergeCell ref="A14:B14"/>
  </mergeCells>
  <printOptions horizontalCentered="1"/>
  <pageMargins left="7.874015748031496E-2" right="7.874015748031496E-2" top="0.27559055118110237" bottom="0.31496062992125984" header="0.11811023622047245" footer="0.19685039370078741"/>
  <pageSetup paperSize="9" scale="42" fitToHeight="0" orientation="landscape" r:id="rId1"/>
  <headerFooter>
    <oddFooter>Página &amp;P de &amp;N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14</xdr:col>
                <xdr:colOff>466725</xdr:colOff>
                <xdr:row>0</xdr:row>
                <xdr:rowOff>0</xdr:rowOff>
              </from>
              <to>
                <xdr:col>15</xdr:col>
                <xdr:colOff>219075</xdr:colOff>
                <xdr:row>2</xdr:row>
                <xdr:rowOff>0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FDB0DC5802064F9F397F5BB6967557" ma:contentTypeVersion="8" ma:contentTypeDescription="Crie um novo documento." ma:contentTypeScope="" ma:versionID="cb9a9f915cc83becefc22fe6a83d3778">
  <xsd:schema xmlns:xsd="http://www.w3.org/2001/XMLSchema" xmlns:xs="http://www.w3.org/2001/XMLSchema" xmlns:p="http://schemas.microsoft.com/office/2006/metadata/properties" xmlns:ns2="bf0a519a-f0d7-4b7f-ba2f-cdea6954352d" targetNamespace="http://schemas.microsoft.com/office/2006/metadata/properties" ma:root="true" ma:fieldsID="9da8069797ee8f59d591614c28019ef0" ns2:_="">
    <xsd:import namespace="bf0a519a-f0d7-4b7f-ba2f-cdea695435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0a519a-f0d7-4b7f-ba2f-cdea695435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8449457-17DE-4854-97AB-0FB4595E90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0a519a-f0d7-4b7f-ba2f-cdea695435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51D90F-7CAD-4F40-9A10-96C892526F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4C0F1C0-2B15-45EB-BA77-F54B719E71C2}">
  <ds:schemaRefs>
    <ds:schemaRef ds:uri="http://purl.org/dc/elements/1.1/"/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bf0a519a-f0d7-4b7f-ba2f-cdea6954352d"/>
    <ds:schemaRef ds:uri="http://schemas.microsoft.com/office/infopath/2007/PartnerControls"/>
    <ds:schemaRef ds:uri="http://purl.org/dc/dcmitype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PROPOSTA 2020</vt:lpstr>
      <vt:lpstr>'PROPOSTA 2020'!Area_de_impressao</vt:lpstr>
      <vt:lpstr>'PROPOSTA 2020'!Titulos_de_impressao</vt:lpstr>
    </vt:vector>
  </TitlesOfParts>
  <Company>Tribunal de Justiça do Estado do Pará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W7</dc:creator>
  <cp:lastModifiedBy>W7</cp:lastModifiedBy>
  <cp:lastPrinted>2019-11-29T19:35:47Z</cp:lastPrinted>
  <dcterms:created xsi:type="dcterms:W3CDTF">2018-10-09T14:07:51Z</dcterms:created>
  <dcterms:modified xsi:type="dcterms:W3CDTF">2019-11-29T19:36:13Z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0x0101008FFDB0DC5802064F9F397F5BB6967557</vt:lpwstr>
  </property>
</Properties>
</file>