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.olavo\TJEPA\SAEO - General\TRANSPARENCIA CNJ\DEMONSTRATIVO BIMESTRAL\"/>
    </mc:Choice>
  </mc:AlternateContent>
  <bookViews>
    <workbookView xWindow="0" yWindow="0" windowWidth="28800" windowHeight="11745"/>
  </bookViews>
  <sheets>
    <sheet name="2019 4 Bi fin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 l="1"/>
  <c r="M26" i="1" l="1"/>
  <c r="L26" i="1"/>
  <c r="M25" i="1"/>
  <c r="M24" i="1"/>
  <c r="L25" i="1"/>
  <c r="L24" i="1"/>
  <c r="J25" i="1"/>
  <c r="J24" i="1"/>
  <c r="K25" i="1" l="1"/>
  <c r="K26" i="1" s="1"/>
  <c r="K24" i="1"/>
  <c r="J26" i="1" l="1"/>
  <c r="E26" i="1"/>
  <c r="I25" i="1" l="1"/>
  <c r="I24" i="1"/>
  <c r="I26" i="1" l="1"/>
  <c r="H25" i="1"/>
  <c r="H24" i="1"/>
  <c r="H26" i="1" s="1"/>
  <c r="D24" i="1"/>
  <c r="F25" i="1" l="1"/>
  <c r="C26" i="1" l="1"/>
  <c r="G25" i="1" l="1"/>
  <c r="F24" i="1"/>
  <c r="G26" i="1" l="1"/>
  <c r="F26" i="1"/>
  <c r="D25" i="1"/>
  <c r="D26" i="1" l="1"/>
</calcChain>
</file>

<file path=xl/sharedStrings.xml><?xml version="1.0" encoding="utf-8"?>
<sst xmlns="http://schemas.openxmlformats.org/spreadsheetml/2006/main" count="37" uniqueCount="31">
  <si>
    <t>Poder Judiciário</t>
  </si>
  <si>
    <t>Tribunal de Justiça do Estado do Pará - TJPA</t>
  </si>
  <si>
    <t>Secretaria de Planejamento, Coordenação e Finanças - TJPA</t>
  </si>
  <si>
    <t>Coordenadoria de Orçamento</t>
  </si>
  <si>
    <t>Sigla: TJPA</t>
  </si>
  <si>
    <t>Orgão: Tribunal de Justiça do Estado do Pará</t>
  </si>
  <si>
    <t>Resp.pela Informação: Coordenadoria de Orçamento</t>
  </si>
  <si>
    <t>Demonstrativo dos Montantes Aprovados e os Valores da Limitação de Empenho e Movimentação Financeira por Unidade Orçamentária  - Exercício 2019</t>
  </si>
  <si>
    <t xml:space="preserve"> Lei nº 8.757, Art. 44, §2 e §3, e Art. 45, de 14 / 08 / 2018 - LDO 2019 </t>
  </si>
  <si>
    <t>Unidade Orçamentária</t>
  </si>
  <si>
    <t>1º Bimestre</t>
  </si>
  <si>
    <t>2º Bimestre</t>
  </si>
  <si>
    <t>3º Bimestre</t>
  </si>
  <si>
    <t>4º Bimestre</t>
  </si>
  <si>
    <t>Total de Quotas Orçamentárias Aprovadas</t>
  </si>
  <si>
    <t>Total Contingenciado</t>
  </si>
  <si>
    <t>04101</t>
  </si>
  <si>
    <t xml:space="preserve">Tribunal de Justiça do Estado </t>
  </si>
  <si>
    <t>04102</t>
  </si>
  <si>
    <t xml:space="preserve">Fundo de Reaparelhamento do Poder Judiciário </t>
  </si>
  <si>
    <t>Total</t>
  </si>
  <si>
    <t>OBS 1: Quota Orçamentária:  Valores orçamentários programados para execução das desepesas .  Não considerado os Encargos com a Previdência Social.</t>
  </si>
  <si>
    <t xml:space="preserve">OBS 2: Contingenciado:  Valor indisponível para execução das despesas prevista na Lei Orçamentária. </t>
  </si>
  <si>
    <t xml:space="preserve">FONTE: </t>
  </si>
  <si>
    <t xml:space="preserve">Autoridade Máxima: Leonardo de Noronha Tavares </t>
  </si>
  <si>
    <t xml:space="preserve">Montante Aprovado LOA 2019 + Créditos </t>
  </si>
  <si>
    <t>Quota Aprovada (1)</t>
  </si>
  <si>
    <t>Contingenciado (2)</t>
  </si>
  <si>
    <t xml:space="preserve">Período de Referência: 4° Bimestre de 2019 </t>
  </si>
  <si>
    <t>Portaria N°0399/2019-GP, de 24/01/2019; Portaria N°2052/2019-GP, de 30/04/2019; Portaria N°2528/2019-GP, de 28/05/2019; Portaria N°3563/2019-GP, de 29/07/2019; Portaria N°4095/2019-GP, de 30/08/2019;  e Sistema BO.</t>
  </si>
  <si>
    <t>Data de Publicação: 20/09/2019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</si>
</sst>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/>
    </xf>
    <xf numFmtId="49" fontId="0" fillId="0" borderId="16" xfId="0" applyNumberFormat="1" applyBorder="1"/>
    <xf numFmtId="4" fontId="2" fillId="0" borderId="16" xfId="0" applyNumberFormat="1" applyFont="1" applyBorder="1"/>
    <xf numFmtId="4" fontId="0" fillId="0" borderId="16" xfId="0" applyNumberFormat="1" applyBorder="1"/>
    <xf numFmtId="4" fontId="2" fillId="0" borderId="17" xfId="0" applyNumberFormat="1" applyFont="1" applyBorder="1"/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/>
    <xf numFmtId="4" fontId="2" fillId="0" borderId="20" xfId="0" applyNumberFormat="1" applyFont="1" applyBorder="1"/>
    <xf numFmtId="4" fontId="0" fillId="0" borderId="20" xfId="0" applyNumberFormat="1" applyBorder="1"/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/>
    <xf numFmtId="43" fontId="0" fillId="0" borderId="0" xfId="1" applyFont="1"/>
    <xf numFmtId="4" fontId="0" fillId="0" borderId="0" xfId="0" applyNumberFormat="1"/>
    <xf numFmtId="43" fontId="0" fillId="0" borderId="0" xfId="0" applyNumberForma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0</xdr:row>
          <xdr:rowOff>123825</xdr:rowOff>
        </xdr:from>
        <xdr:to>
          <xdr:col>5</xdr:col>
          <xdr:colOff>0</xdr:colOff>
          <xdr:row>3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533400</xdr:colOff>
          <xdr:row>1</xdr:row>
          <xdr:rowOff>104775</xdr:rowOff>
        </xdr:from>
        <xdr:to>
          <xdr:col>6</xdr:col>
          <xdr:colOff>180975</xdr:colOff>
          <xdr:row>4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M38"/>
  <sheetViews>
    <sheetView showGridLines="0" tabSelected="1" zoomScaleNormal="100" workbookViewId="0">
      <selection activeCell="A16" sqref="A16"/>
    </sheetView>
  </sheetViews>
  <sheetFormatPr defaultRowHeight="15" x14ac:dyDescent="0.25"/>
  <cols>
    <col min="1" max="1" width="7.7109375" style="5" customWidth="1"/>
    <col min="2" max="2" width="43.7109375" style="6" customWidth="1"/>
    <col min="3" max="13" width="15.7109375" customWidth="1"/>
  </cols>
  <sheetData>
    <row r="6" spans="1:13" ht="15.75" x14ac:dyDescent="0.25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5.75" x14ac:dyDescent="0.25">
      <c r="A7" s="38" t="s">
        <v>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5.75" x14ac:dyDescent="0.25">
      <c r="A8" s="38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ht="18" customHeight="1" x14ac:dyDescent="0.2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18" customHeight="1" x14ac:dyDescent="0.25">
      <c r="A10" s="37" t="s">
        <v>4</v>
      </c>
      <c r="B10" s="37"/>
      <c r="C10" s="1"/>
      <c r="D10" s="1"/>
      <c r="E10" s="1"/>
      <c r="F10" s="27"/>
      <c r="G10" s="27"/>
      <c r="H10" s="30"/>
      <c r="I10" s="30"/>
      <c r="J10" s="32"/>
      <c r="K10" s="32"/>
      <c r="L10" s="1"/>
      <c r="M10" s="2"/>
    </row>
    <row r="11" spans="1:13" ht="18" customHeight="1" x14ac:dyDescent="0.25">
      <c r="A11" s="37" t="s">
        <v>5</v>
      </c>
      <c r="B11" s="37"/>
      <c r="C11" s="1"/>
      <c r="D11" s="1"/>
      <c r="E11" s="1"/>
      <c r="F11" s="27"/>
      <c r="G11" s="27"/>
      <c r="H11" s="30"/>
      <c r="I11" s="30"/>
      <c r="J11" s="32"/>
      <c r="K11" s="32"/>
      <c r="L11" s="1"/>
      <c r="M11" s="2"/>
    </row>
    <row r="12" spans="1:13" ht="15.75" x14ac:dyDescent="0.25">
      <c r="A12" s="3" t="s">
        <v>24</v>
      </c>
      <c r="B12" s="3"/>
      <c r="C12" s="1"/>
      <c r="D12" s="1"/>
      <c r="E12" s="1"/>
      <c r="F12" s="27"/>
      <c r="G12" s="27"/>
      <c r="H12" s="30"/>
      <c r="I12" s="30"/>
      <c r="J12" s="32"/>
      <c r="K12" s="32"/>
      <c r="L12" s="1"/>
    </row>
    <row r="13" spans="1:13" ht="15.75" x14ac:dyDescent="0.25">
      <c r="A13" s="4" t="s">
        <v>6</v>
      </c>
      <c r="B13" s="4"/>
      <c r="C13" s="1"/>
      <c r="D13" s="1"/>
      <c r="E13" s="1"/>
      <c r="F13" s="27"/>
      <c r="G13" s="27"/>
      <c r="H13" s="30"/>
      <c r="I13" s="30"/>
      <c r="J13" s="32"/>
      <c r="K13" s="32"/>
      <c r="L13" s="1"/>
    </row>
    <row r="14" spans="1:13" ht="15.75" x14ac:dyDescent="0.25">
      <c r="A14" s="36" t="s">
        <v>28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3" ht="15.75" x14ac:dyDescent="0.25">
      <c r="A15" s="37" t="s">
        <v>30</v>
      </c>
      <c r="B15" s="37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3" ht="18" customHeight="1" x14ac:dyDescent="0.25">
      <c r="A17" s="38" t="s">
        <v>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8" customHeight="1" x14ac:dyDescent="0.25">
      <c r="A18" s="38" t="s">
        <v>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3" ht="15.75" thickBot="1" x14ac:dyDescent="0.3"/>
    <row r="21" spans="1:13" s="7" customFormat="1" ht="33" customHeight="1" x14ac:dyDescent="0.25">
      <c r="A21" s="39" t="s">
        <v>9</v>
      </c>
      <c r="B21" s="40"/>
      <c r="C21" s="43" t="s">
        <v>25</v>
      </c>
      <c r="D21" s="45" t="s">
        <v>10</v>
      </c>
      <c r="E21" s="46"/>
      <c r="F21" s="45" t="s">
        <v>11</v>
      </c>
      <c r="G21" s="46"/>
      <c r="H21" s="45" t="s">
        <v>12</v>
      </c>
      <c r="I21" s="46"/>
      <c r="J21" s="45" t="s">
        <v>13</v>
      </c>
      <c r="K21" s="46"/>
      <c r="L21" s="49" t="s">
        <v>14</v>
      </c>
      <c r="M21" s="52" t="s">
        <v>15</v>
      </c>
    </row>
    <row r="22" spans="1:13" s="8" customFormat="1" ht="33" customHeight="1" thickBot="1" x14ac:dyDescent="0.3">
      <c r="A22" s="41"/>
      <c r="B22" s="42"/>
      <c r="C22" s="44"/>
      <c r="D22" s="47"/>
      <c r="E22" s="48"/>
      <c r="F22" s="47"/>
      <c r="G22" s="48"/>
      <c r="H22" s="47"/>
      <c r="I22" s="48"/>
      <c r="J22" s="47"/>
      <c r="K22" s="48"/>
      <c r="L22" s="50"/>
      <c r="M22" s="53"/>
    </row>
    <row r="23" spans="1:13" s="8" customFormat="1" ht="33" customHeight="1" x14ac:dyDescent="0.25">
      <c r="A23" s="55"/>
      <c r="B23" s="56"/>
      <c r="C23" s="57"/>
      <c r="D23" s="9" t="s">
        <v>26</v>
      </c>
      <c r="E23" s="10" t="s">
        <v>27</v>
      </c>
      <c r="F23" s="9" t="s">
        <v>26</v>
      </c>
      <c r="G23" s="29" t="s">
        <v>27</v>
      </c>
      <c r="H23" s="9" t="s">
        <v>26</v>
      </c>
      <c r="I23" s="31" t="s">
        <v>27</v>
      </c>
      <c r="J23" s="9" t="s">
        <v>26</v>
      </c>
      <c r="K23" s="33" t="s">
        <v>27</v>
      </c>
      <c r="L23" s="51"/>
      <c r="M23" s="54"/>
    </row>
    <row r="24" spans="1:13" ht="27" customHeight="1" x14ac:dyDescent="0.25">
      <c r="A24" s="11" t="s">
        <v>16</v>
      </c>
      <c r="B24" s="12" t="s">
        <v>17</v>
      </c>
      <c r="C24" s="13">
        <f>1003728029+1936375+179671</f>
        <v>1005844075</v>
      </c>
      <c r="D24" s="14">
        <f>79056664+78924485</f>
        <v>157981149</v>
      </c>
      <c r="E24" s="14">
        <v>0</v>
      </c>
      <c r="F24" s="14">
        <f>78517330+78571481</f>
        <v>157088811</v>
      </c>
      <c r="G24" s="14">
        <v>0</v>
      </c>
      <c r="H24" s="14">
        <f>80751064+82981064</f>
        <v>163732128</v>
      </c>
      <c r="I24" s="14">
        <f>1589553.1-151000</f>
        <v>1438553.1</v>
      </c>
      <c r="J24" s="14">
        <f>80566065+80636066+60000</f>
        <v>161262131</v>
      </c>
      <c r="K24" s="14">
        <f>0+0</f>
        <v>0</v>
      </c>
      <c r="L24" s="13">
        <f t="shared" ref="L24:M26" si="0">D24+F24+H24+J24</f>
        <v>640064219</v>
      </c>
      <c r="M24" s="15">
        <f t="shared" si="0"/>
        <v>1438553.1</v>
      </c>
    </row>
    <row r="25" spans="1:13" ht="27" customHeight="1" thickBot="1" x14ac:dyDescent="0.3">
      <c r="A25" s="16" t="s">
        <v>18</v>
      </c>
      <c r="B25" s="17" t="s">
        <v>19</v>
      </c>
      <c r="C25" s="18">
        <f>165691262+9303548+6335054+3302095</f>
        <v>184631959</v>
      </c>
      <c r="D25" s="19">
        <f>10120013+10012963</f>
        <v>20132976</v>
      </c>
      <c r="E25" s="19">
        <v>0</v>
      </c>
      <c r="F25" s="14">
        <f>10576856+11151772+6543066</f>
        <v>28271694</v>
      </c>
      <c r="G25" s="14">
        <f>3297611.47-1405028.66</f>
        <v>1892582.8100000003</v>
      </c>
      <c r="H25" s="14">
        <f>16471779+15485663</f>
        <v>31957442</v>
      </c>
      <c r="I25" s="14">
        <f>6435493.16-664294.54</f>
        <v>5771198.6200000001</v>
      </c>
      <c r="J25" s="14">
        <f>14726699+16117682+2923295+585053</f>
        <v>34352729</v>
      </c>
      <c r="K25" s="14">
        <f>-141118.43-546934.29</f>
        <v>-688052.72</v>
      </c>
      <c r="L25" s="13">
        <f t="shared" si="0"/>
        <v>114714841</v>
      </c>
      <c r="M25" s="15">
        <f t="shared" si="0"/>
        <v>6975728.7100000009</v>
      </c>
    </row>
    <row r="26" spans="1:13" s="22" customFormat="1" ht="33" customHeight="1" thickBot="1" x14ac:dyDescent="0.3">
      <c r="A26" s="34" t="s">
        <v>20</v>
      </c>
      <c r="B26" s="35"/>
      <c r="C26" s="20">
        <f t="shared" ref="C26:K26" si="1">SUM(C24:C25)</f>
        <v>1190476034</v>
      </c>
      <c r="D26" s="20">
        <f t="shared" si="1"/>
        <v>178114125</v>
      </c>
      <c r="E26" s="20">
        <f t="shared" si="1"/>
        <v>0</v>
      </c>
      <c r="F26" s="20">
        <f t="shared" si="1"/>
        <v>185360505</v>
      </c>
      <c r="G26" s="20">
        <f t="shared" si="1"/>
        <v>1892582.8100000003</v>
      </c>
      <c r="H26" s="20">
        <f t="shared" si="1"/>
        <v>195689570</v>
      </c>
      <c r="I26" s="20">
        <f t="shared" si="1"/>
        <v>7209751.7200000007</v>
      </c>
      <c r="J26" s="20">
        <f t="shared" si="1"/>
        <v>195614860</v>
      </c>
      <c r="K26" s="20">
        <f t="shared" si="1"/>
        <v>-688052.72</v>
      </c>
      <c r="L26" s="20">
        <f t="shared" si="0"/>
        <v>754779060</v>
      </c>
      <c r="M26" s="21">
        <f t="shared" si="0"/>
        <v>8414281.8100000005</v>
      </c>
    </row>
    <row r="28" spans="1:13" x14ac:dyDescent="0.25">
      <c r="A28" s="28" t="s">
        <v>23</v>
      </c>
      <c r="B28" s="28" t="s">
        <v>29</v>
      </c>
      <c r="C28" s="28"/>
      <c r="D28" s="28"/>
      <c r="E28" s="28"/>
    </row>
    <row r="30" spans="1:13" x14ac:dyDescent="0.25">
      <c r="A30" s="23" t="s">
        <v>21</v>
      </c>
      <c r="B30" s="23"/>
      <c r="C30" s="23"/>
      <c r="D30" s="23"/>
      <c r="E30" s="23"/>
    </row>
    <row r="31" spans="1:13" x14ac:dyDescent="0.25">
      <c r="B31" s="24"/>
      <c r="C31" s="24"/>
      <c r="F31" s="25"/>
      <c r="G31" s="25"/>
      <c r="H31" s="25"/>
      <c r="I31" s="25"/>
      <c r="J31" s="25"/>
      <c r="K31" s="25"/>
      <c r="L31" s="25"/>
    </row>
    <row r="32" spans="1:13" x14ac:dyDescent="0.25">
      <c r="A32" s="23" t="s">
        <v>22</v>
      </c>
      <c r="B32" s="23"/>
      <c r="C32" s="23"/>
      <c r="D32" s="23"/>
      <c r="E32" s="23"/>
      <c r="F32" s="25"/>
      <c r="G32" s="25"/>
      <c r="H32" s="25"/>
      <c r="I32" s="25"/>
      <c r="J32" s="25"/>
      <c r="K32" s="25"/>
      <c r="L32" s="25"/>
    </row>
    <row r="33" spans="2:13" x14ac:dyDescent="0.25">
      <c r="B33" s="24"/>
      <c r="C33" s="24"/>
      <c r="F33" s="25"/>
      <c r="G33" s="25"/>
      <c r="H33" s="25"/>
      <c r="I33" s="25"/>
      <c r="J33" s="25"/>
      <c r="K33" s="25"/>
      <c r="L33" s="25"/>
      <c r="M33" s="24"/>
    </row>
    <row r="34" spans="2:13" x14ac:dyDescent="0.25">
      <c r="B34" s="26"/>
      <c r="C34" s="26"/>
      <c r="F34" s="25"/>
      <c r="G34" s="25"/>
      <c r="H34" s="25"/>
      <c r="I34" s="25"/>
      <c r="J34" s="25"/>
      <c r="K34" s="25"/>
      <c r="L34" s="25"/>
      <c r="M34" s="24"/>
    </row>
    <row r="35" spans="2:13" x14ac:dyDescent="0.25">
      <c r="C35" s="24"/>
      <c r="L35" s="25"/>
      <c r="M35" s="24"/>
    </row>
    <row r="36" spans="2:13" x14ac:dyDescent="0.25">
      <c r="C36" s="24"/>
      <c r="F36" s="25"/>
      <c r="G36" s="25"/>
      <c r="H36" s="25"/>
      <c r="I36" s="25"/>
      <c r="J36" s="25"/>
      <c r="K36" s="25"/>
      <c r="L36" s="25"/>
      <c r="M36" s="26"/>
    </row>
    <row r="37" spans="2:13" x14ac:dyDescent="0.25">
      <c r="C37" s="24"/>
      <c r="F37" s="25"/>
      <c r="G37" s="25"/>
      <c r="H37" s="25"/>
      <c r="I37" s="25"/>
      <c r="J37" s="25"/>
      <c r="K37" s="25"/>
      <c r="L37" s="25"/>
    </row>
    <row r="38" spans="2:13" x14ac:dyDescent="0.25">
      <c r="C38" s="26"/>
      <c r="F38" s="25"/>
      <c r="G38" s="25"/>
      <c r="H38" s="25"/>
      <c r="I38" s="25"/>
      <c r="J38" s="25"/>
      <c r="K38" s="25"/>
      <c r="L38" s="25"/>
    </row>
  </sheetData>
  <mergeCells count="20">
    <mergeCell ref="A11:B11"/>
    <mergeCell ref="A6:M6"/>
    <mergeCell ref="A7:M7"/>
    <mergeCell ref="A8:M8"/>
    <mergeCell ref="A9:M9"/>
    <mergeCell ref="A10:B10"/>
    <mergeCell ref="A26:B26"/>
    <mergeCell ref="A14:L14"/>
    <mergeCell ref="A15:B15"/>
    <mergeCell ref="A18:M18"/>
    <mergeCell ref="A21:B22"/>
    <mergeCell ref="C21:C22"/>
    <mergeCell ref="D21:E22"/>
    <mergeCell ref="L21:L23"/>
    <mergeCell ref="M21:M23"/>
    <mergeCell ref="A23:C23"/>
    <mergeCell ref="F21:G22"/>
    <mergeCell ref="H21:I22"/>
    <mergeCell ref="A17:M17"/>
    <mergeCell ref="J21:K22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6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5</xdr:col>
                <xdr:colOff>0</xdr:colOff>
                <xdr:row>0</xdr:row>
                <xdr:rowOff>123825</xdr:rowOff>
              </from>
              <to>
                <xdr:col>5</xdr:col>
                <xdr:colOff>0</xdr:colOff>
                <xdr:row>3</xdr:row>
                <xdr:rowOff>161925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5</xdr:col>
                <xdr:colOff>533400</xdr:colOff>
                <xdr:row>1</xdr:row>
                <xdr:rowOff>104775</xdr:rowOff>
              </from>
              <to>
                <xdr:col>6</xdr:col>
                <xdr:colOff>180975</xdr:colOff>
                <xdr:row>4</xdr:row>
                <xdr:rowOff>142875</xdr:rowOff>
              </to>
            </anchor>
          </objectPr>
        </oleObject>
      </mc:Choice>
      <mc:Fallback>
        <oleObject progId="Word.Picture.8" shapeId="1026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FDB0DC5802064F9F397F5BB6967557" ma:contentTypeVersion="8" ma:contentTypeDescription="Crie um novo documento." ma:contentTypeScope="" ma:versionID="cb9a9f915cc83becefc22fe6a83d3778">
  <xsd:schema xmlns:xsd="http://www.w3.org/2001/XMLSchema" xmlns:xs="http://www.w3.org/2001/XMLSchema" xmlns:p="http://schemas.microsoft.com/office/2006/metadata/properties" xmlns:ns2="bf0a519a-f0d7-4b7f-ba2f-cdea6954352d" targetNamespace="http://schemas.microsoft.com/office/2006/metadata/properties" ma:root="true" ma:fieldsID="9da8069797ee8f59d591614c28019ef0" ns2:_="">
    <xsd:import namespace="bf0a519a-f0d7-4b7f-ba2f-cdea695435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a519a-f0d7-4b7f-ba2f-cdea695435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A1BADC-B501-4204-AD90-7D24E5CE34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5BDCBE-FB6B-4113-94DE-4E6DB40C9B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0a519a-f0d7-4b7f-ba2f-cdea695435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9ACEF4-9954-4F1F-8A90-840F232280BC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bf0a519a-f0d7-4b7f-ba2f-cdea695435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 4 Bi final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2019-09-20T12:23:44Z</cp:lastPrinted>
  <dcterms:created xsi:type="dcterms:W3CDTF">2019-04-08T18:46:32Z</dcterms:created>
  <dcterms:modified xsi:type="dcterms:W3CDTF">2019-09-20T12:23:56Z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0x0101008FFDB0DC5802064F9F397F5BB6967557</vt:lpwstr>
  </property>
</Properties>
</file>