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role\Portal da Transparência\Relatório de Gestão Fiscal\"/>
    </mc:Choice>
  </mc:AlternateContent>
  <bookViews>
    <workbookView xWindow="0" yWindow="0" windowWidth="28800" windowHeight="11745"/>
  </bookViews>
  <sheets>
    <sheet name="QDD 2018 - Consolidado" sheetId="1" r:id="rId1"/>
  </sheets>
  <definedNames>
    <definedName name="_xlnm.Print_Area" localSheetId="0">'QDD 2018 - Consolidado'!$A$1:$N$154</definedName>
    <definedName name="_xlnm.Print_Titles" localSheetId="0">'QDD 2018 - Consolidado'!$1:$13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5" i="1" l="1"/>
  <c r="L145" i="1"/>
  <c r="L149" i="1" s="1"/>
  <c r="K145" i="1"/>
  <c r="K149" i="1" s="1"/>
  <c r="N144" i="1"/>
  <c r="N143" i="1"/>
  <c r="N142" i="1"/>
  <c r="N145" i="1" s="1"/>
  <c r="M141" i="1"/>
  <c r="L141" i="1"/>
  <c r="K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M79" i="1"/>
  <c r="M146" i="1" s="1"/>
  <c r="L79" i="1"/>
  <c r="K79" i="1"/>
  <c r="N78" i="1"/>
  <c r="N77" i="1"/>
  <c r="N76" i="1"/>
  <c r="M73" i="1"/>
  <c r="M150" i="1" s="1"/>
  <c r="L73" i="1"/>
  <c r="L150" i="1" s="1"/>
  <c r="K73" i="1"/>
  <c r="K150" i="1" s="1"/>
  <c r="N72" i="1"/>
  <c r="N71" i="1"/>
  <c r="N70" i="1"/>
  <c r="N69" i="1"/>
  <c r="N68" i="1"/>
  <c r="N67" i="1"/>
  <c r="N66" i="1"/>
  <c r="N65" i="1"/>
  <c r="M64" i="1"/>
  <c r="L64" i="1"/>
  <c r="K64" i="1"/>
  <c r="N63" i="1"/>
  <c r="N62" i="1"/>
  <c r="N61" i="1"/>
  <c r="N60" i="1"/>
  <c r="N59" i="1"/>
  <c r="N64" i="1" s="1"/>
  <c r="N149" i="1" s="1"/>
  <c r="N58" i="1"/>
  <c r="M57" i="1"/>
  <c r="L57" i="1"/>
  <c r="L148" i="1" s="1"/>
  <c r="K57" i="1"/>
  <c r="K148" i="1" s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57" i="1" s="1"/>
  <c r="M40" i="1"/>
  <c r="L40" i="1"/>
  <c r="K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40" i="1" s="1"/>
  <c r="N148" i="1" l="1"/>
  <c r="K74" i="1"/>
  <c r="N141" i="1"/>
  <c r="L74" i="1"/>
  <c r="M148" i="1"/>
  <c r="K147" i="1"/>
  <c r="K151" i="1" s="1"/>
  <c r="M74" i="1"/>
  <c r="M149" i="1"/>
  <c r="N73" i="1"/>
  <c r="N150" i="1" s="1"/>
  <c r="N79" i="1"/>
  <c r="N146" i="1" s="1"/>
  <c r="L146" i="1"/>
  <c r="N74" i="1"/>
  <c r="K146" i="1"/>
  <c r="L147" i="1"/>
  <c r="L151" i="1" s="1"/>
  <c r="M147" i="1"/>
  <c r="M151" i="1" l="1"/>
  <c r="N147" i="1"/>
  <c r="N151" i="1" s="1"/>
</calcChain>
</file>

<file path=xl/sharedStrings.xml><?xml version="1.0" encoding="utf-8"?>
<sst xmlns="http://schemas.openxmlformats.org/spreadsheetml/2006/main" count="1258" uniqueCount="240">
  <si>
    <t>PODER JUDICIÁRIO</t>
  </si>
  <si>
    <t>ÓRGÃO: TRIBUNAL DE JUSTIÇA DO ESTADO DO PARÁ</t>
  </si>
  <si>
    <t>QUADRO DE DETALHAMENTO DA DESPESA - QDD / 2018</t>
  </si>
  <si>
    <t>CONSOLIDADO PODER JUDICIÁRIO</t>
  </si>
  <si>
    <t xml:space="preserve">  Distribuição dos recursos entre os graus de jurisdição (RESOLUÇÃO 195 CNJ, art. 4º)</t>
  </si>
  <si>
    <t>Classificação Orçamentária</t>
  </si>
  <si>
    <t>Dotação distribuída</t>
  </si>
  <si>
    <t>Unidade Orçamentária</t>
  </si>
  <si>
    <t>Função e Subfunção
(Código)</t>
  </si>
  <si>
    <t xml:space="preserve">Programa, Ação e Subtítulo
(Código) </t>
  </si>
  <si>
    <t xml:space="preserve">Descrição </t>
  </si>
  <si>
    <t>Esfera</t>
  </si>
  <si>
    <t>Fonte</t>
  </si>
  <si>
    <t>GND</t>
  </si>
  <si>
    <t>1º Grau</t>
  </si>
  <si>
    <t>2º Grau</t>
  </si>
  <si>
    <t>1º e 2º Graus (1)</t>
  </si>
  <si>
    <t>Total</t>
  </si>
  <si>
    <t>Código</t>
  </si>
  <si>
    <t>Descrição</t>
  </si>
  <si>
    <t>Programa</t>
  </si>
  <si>
    <t>Ação e Subtítulo</t>
  </si>
  <si>
    <t>A</t>
  </si>
  <si>
    <t>B</t>
  </si>
  <si>
    <t>C</t>
  </si>
  <si>
    <t>D=A+B+C</t>
  </si>
  <si>
    <t>Dotações para despesas obrigatórias (2)</t>
  </si>
  <si>
    <t>04101</t>
  </si>
  <si>
    <t>Tribunal de Justiça do Estado do Pará</t>
  </si>
  <si>
    <t>02 / 061</t>
  </si>
  <si>
    <t>1417 / 8157</t>
  </si>
  <si>
    <t xml:space="preserve">Atuação Jurisdicional </t>
  </si>
  <si>
    <t>Ampliação do Quadro Funcional - 1º Grau</t>
  </si>
  <si>
    <t>1</t>
  </si>
  <si>
    <t>0101</t>
  </si>
  <si>
    <t>Recursos Ordinários</t>
  </si>
  <si>
    <t>3</t>
  </si>
  <si>
    <t>02 / 302</t>
  </si>
  <si>
    <t>1421 / 6844</t>
  </si>
  <si>
    <t>Manutenção da Gestão do Poder Judiciário</t>
  </si>
  <si>
    <t>Contrib. do Poder Judic. ao Plano de Assistência à Saúde - 1º Grau</t>
  </si>
  <si>
    <t>1421 / 6845</t>
  </si>
  <si>
    <t>Contrib. do Poder Judic. ao Plano de Assistência à Saúde - 2º Grau</t>
  </si>
  <si>
    <t>1421 / 6846</t>
  </si>
  <si>
    <t>Contrib. do Poder Judic. ao Plano de Assist. à Saúde – Apoio Ind. à Ativ. Judic.</t>
  </si>
  <si>
    <t>02 / 331</t>
  </si>
  <si>
    <t>1421 / 6847</t>
  </si>
  <si>
    <t>Concessão de Auxílio Alimentação - 1º Grau</t>
  </si>
  <si>
    <t>0112</t>
  </si>
  <si>
    <t>Receita Patrimonial - Outros Poderes</t>
  </si>
  <si>
    <t>1421 / 6848</t>
  </si>
  <si>
    <t>Concessão de  Auxílio Alimentação - 2º Grau</t>
  </si>
  <si>
    <t>1421 / 6849</t>
  </si>
  <si>
    <t>Concessão de  Auxílio Alimentação - Apoio Indireto à Atividade Judicante</t>
  </si>
  <si>
    <t>1421 / 6850</t>
  </si>
  <si>
    <t>Concessão de Auxílio Transporte - 1º Grau</t>
  </si>
  <si>
    <t>1421 / 6851</t>
  </si>
  <si>
    <t>Concessão de Auxílio Transporte - 2º Grau</t>
  </si>
  <si>
    <t>1421 / 6852</t>
  </si>
  <si>
    <t>Concessão de Auxílio Transporte - Apoio Indireto à Atividade Judicante</t>
  </si>
  <si>
    <t>02 / 122</t>
  </si>
  <si>
    <t>1421 / 6853</t>
  </si>
  <si>
    <t>Admin. de Recursos Humanos dos Serv. do Poder Judiciário - 1º Grau</t>
  </si>
  <si>
    <t>1421 / 6854</t>
  </si>
  <si>
    <t>Admin. de Recursos Humanos dos Serv. do Poder Judiciário - 2º Grau</t>
  </si>
  <si>
    <t>1421 / 6855</t>
  </si>
  <si>
    <t>Admin. de Rec. Hum. dos Serv. do Poder Judic. - Apoio Ind. à Ativ. Jud.</t>
  </si>
  <si>
    <t>1421 / 8189</t>
  </si>
  <si>
    <t>Administração de Recursos Humanos da Magistratura – 1º Grau</t>
  </si>
  <si>
    <t>1421 / 8190</t>
  </si>
  <si>
    <t>Administração de Recursos Humanos da Magistratura – 2º Grau</t>
  </si>
  <si>
    <t>1421 / 8598</t>
  </si>
  <si>
    <t xml:space="preserve">Pagamento de Obrigações Patronais de Inativos e Pencionistas do Poder Judiciário Estadual </t>
  </si>
  <si>
    <t>1421 / 8600</t>
  </si>
  <si>
    <t>Concessão de Auxílio Moradia - 1º Grau</t>
  </si>
  <si>
    <t>1421 / 8601</t>
  </si>
  <si>
    <t>Concessão de Auxílio Moradia - 2º Grau</t>
  </si>
  <si>
    <t>Total das dotações para despesas obrigatórias da UG 04101</t>
  </si>
  <si>
    <t>04102</t>
  </si>
  <si>
    <t>Tribunal de Justiça do Estado - FRJ</t>
  </si>
  <si>
    <t>1421 / 8660</t>
  </si>
  <si>
    <t>Contribuição do Poder Judiciário ao Plano de Assistência à Saúde - 1º Grau</t>
  </si>
  <si>
    <t>0118</t>
  </si>
  <si>
    <t>Rec. Próp. Fundo Reapar.  Judic. - FRJ</t>
  </si>
  <si>
    <t>1421 / 8661</t>
  </si>
  <si>
    <t>Contribuição do Poder Judiciário ao Plano de Assistência à Saúde - 2º Grau</t>
  </si>
  <si>
    <t>1421 / 8662</t>
  </si>
  <si>
    <t>Contribuição do Poder Judiciário ao Plano de Assistência à Saúde - Apoio Indireto à Atividade Judicante</t>
  </si>
  <si>
    <t>1421 / 8663</t>
  </si>
  <si>
    <t>1421 / 8664</t>
  </si>
  <si>
    <t>1421 / 8665</t>
  </si>
  <si>
    <t>1421 / 8666</t>
  </si>
  <si>
    <t>Administração de Recursos Humanos dos Servidores do Poder Judiciário - 1º Grau</t>
  </si>
  <si>
    <t>1421 / 8667</t>
  </si>
  <si>
    <t>Administração de Recursos Humanos dos Servidores do Poder Judiciário - 2º Grau</t>
  </si>
  <si>
    <t>1421 / 8668</t>
  </si>
  <si>
    <t>Administração de Recursos Humanos dos Servidores do Poder Judiciário - Apoio Indireto à Atividade Judicante</t>
  </si>
  <si>
    <t>Total das dotações para despesas obrigatórias da UG 04102</t>
  </si>
  <si>
    <t>05101</t>
  </si>
  <si>
    <t>Justiça Militar do Estado do Pará</t>
  </si>
  <si>
    <t>1421 / 8191</t>
  </si>
  <si>
    <t>Administração de Recursos Humanos dos Magistrados e Servidores do Poder Judiciário - Justiça Militar</t>
  </si>
  <si>
    <t>1421 / 8197</t>
  </si>
  <si>
    <t>Contribuição do Poder Judiciário ao Plano de Assistência à Saúde - Justiça Militar</t>
  </si>
  <si>
    <t>1421 / 8199</t>
  </si>
  <si>
    <t>Concessão de Auxílio Alimentação - Justiça Militar</t>
  </si>
  <si>
    <t>1421 / 8200</t>
  </si>
  <si>
    <t>Concessão de Auxílio Transporte - Justiça Militar</t>
  </si>
  <si>
    <t>Total das dotações para despesas obrigatórias da UG 05101</t>
  </si>
  <si>
    <t>84202</t>
  </si>
  <si>
    <t>Fundo Financeiro de Previdência do Estado do Pará</t>
  </si>
  <si>
    <t>09 / 272</t>
  </si>
  <si>
    <t>0001 / 9056</t>
  </si>
  <si>
    <t>Previdêcia Estadual</t>
  </si>
  <si>
    <t>Encargos com a Previdência Social dos Servidores do TJE - FINANPREV</t>
  </si>
  <si>
    <t>2</t>
  </si>
  <si>
    <t>0254</t>
  </si>
  <si>
    <t>Rec. Próp. Fundo Fin. Prev. Estado Pará - Servidor</t>
  </si>
  <si>
    <t>0258</t>
  </si>
  <si>
    <t>Rec. Próp. Fundo Fin. Prev. Estado Pará - Patronal</t>
  </si>
  <si>
    <t>84203</t>
  </si>
  <si>
    <t>Fundo Previdenciário do Estado do Pará</t>
  </si>
  <si>
    <t>0001 / 9057</t>
  </si>
  <si>
    <t>Encargos com a Previdência Social dos Servidores do TJE - FUNPREV</t>
  </si>
  <si>
    <t>0001 / 9058</t>
  </si>
  <si>
    <t>Encargos com a Previdência Social dos Servidores da JME - FINANPREV</t>
  </si>
  <si>
    <t>Total das dotações para despesas obrigatórias da UG 84202</t>
  </si>
  <si>
    <t>Total geral das dotações para despesas obrigatórias do Poder Judiciário</t>
  </si>
  <si>
    <t xml:space="preserve">Dotações para despesas discricionárias </t>
  </si>
  <si>
    <t>1419 / 7542</t>
  </si>
  <si>
    <t>Infraestrutura e Gestão de TIC</t>
  </si>
  <si>
    <t>Ampliação da Infraest. Física do Poder Judiciário - 1º Grau</t>
  </si>
  <si>
    <t>0106</t>
  </si>
  <si>
    <t>Rec. Prov. Transf. - Convênios e Outros</t>
  </si>
  <si>
    <t>4</t>
  </si>
  <si>
    <t>1421 / 8195</t>
  </si>
  <si>
    <t>Operacion. das Ações Admin. do Poder judic.  Apoio Ind. à Ativ. Jud.</t>
  </si>
  <si>
    <t>Total das dotações para despesas discricionárias da UG 04101</t>
  </si>
  <si>
    <t>1417 / 7638</t>
  </si>
  <si>
    <t>Implantação do Processo Judicial Eletrônico</t>
  </si>
  <si>
    <t>1417 / 8625</t>
  </si>
  <si>
    <t>Justiça e Cidadania</t>
  </si>
  <si>
    <t>1417 / 8626</t>
  </si>
  <si>
    <t>Operacionalização das Ações Voltadas à Criança e ao Adolescente</t>
  </si>
  <si>
    <t>1417 / 8627</t>
  </si>
  <si>
    <t>Implementação das Ações da Justiça Especializada</t>
  </si>
  <si>
    <t>1417 / 8628</t>
  </si>
  <si>
    <t>Implementação das Ações da Corregedoria das Comarcas da RMB e Interior</t>
  </si>
  <si>
    <t>1417 / 8629</t>
  </si>
  <si>
    <t>Fortalecimento do Núcleo Permanente de Métodos Consensuais de Resolução de Conflitos (NUPEMEC)</t>
  </si>
  <si>
    <t>1417 / 8630</t>
  </si>
  <si>
    <t>Conciliação com a Justiça</t>
  </si>
  <si>
    <t>1417 / 8631</t>
  </si>
  <si>
    <t>Implementação das Ações da Justiça Criminal</t>
  </si>
  <si>
    <t>02 / 131</t>
  </si>
  <si>
    <t>1418 / 8632</t>
  </si>
  <si>
    <t>Governança Institucional</t>
  </si>
  <si>
    <t>Implementação das Ações de Comunicação e Publicidade</t>
  </si>
  <si>
    <t>02 / 128</t>
  </si>
  <si>
    <t>1418 / 8633</t>
  </si>
  <si>
    <t>Capacitação de Magistrados e Servidores - 1º Grau</t>
  </si>
  <si>
    <t>1418 / 8634</t>
  </si>
  <si>
    <t>Atenção Integral à Saúde de Magistrados e Servidores</t>
  </si>
  <si>
    <t>1418 / 8635</t>
  </si>
  <si>
    <t>Capacitação de Magistrados e Servidores  - 2º Grau</t>
  </si>
  <si>
    <t>1418 / 8636</t>
  </si>
  <si>
    <t>Capacitação de Servidores - Apoio Indireto à Atividade Judicante</t>
  </si>
  <si>
    <t>1418 / 8637</t>
  </si>
  <si>
    <t>Capacitação de Magistrados e Servidores pela Escola Superior da Magistratura (ESM)</t>
  </si>
  <si>
    <t>1418 / 8638</t>
  </si>
  <si>
    <t>Eventos Institucionais</t>
  </si>
  <si>
    <t>02 / 129</t>
  </si>
  <si>
    <t>1418 / 8639</t>
  </si>
  <si>
    <t>Fiscalização das Receitas do Fundo de Reaparelhamento do Judiciário (FRJ)</t>
  </si>
  <si>
    <t>1418 / 8640</t>
  </si>
  <si>
    <t>Gestão da Informação e Memória do Poder Judiciário</t>
  </si>
  <si>
    <t>1418 / 8641</t>
  </si>
  <si>
    <t>Padronização de Rotinas, Procedimentos e Ações do Controle Interno</t>
  </si>
  <si>
    <t>1418 / 8642</t>
  </si>
  <si>
    <t>Implementação de Ações da Área Socioambiental</t>
  </si>
  <si>
    <t>1419 / 7639</t>
  </si>
  <si>
    <t>Ampliação da Infraestrutura Física do Poder Judiciário - 1º Grau</t>
  </si>
  <si>
    <t>5</t>
  </si>
  <si>
    <t>1419 / 7640</t>
  </si>
  <si>
    <t>Ampliação da Infraestrutura Física do Poder Judiciário - 2º Grau</t>
  </si>
  <si>
    <t xml:space="preserve">1419 / 7641 </t>
  </si>
  <si>
    <t>Ampliação da Infraestrutura Física do Poder Judiciário - Apoio Indireto à Atividade Judicante</t>
  </si>
  <si>
    <t>02 / 126</t>
  </si>
  <si>
    <t>1419 / 8643</t>
  </si>
  <si>
    <t>Implementação do Sistema de Segurança da Informação</t>
  </si>
  <si>
    <t>1419 / 8644</t>
  </si>
  <si>
    <t>Reforma e Manutenção de Prédios do Poder Judiciário - 1º Grau</t>
  </si>
  <si>
    <t>1419 / 8645</t>
  </si>
  <si>
    <t>Reforma e Manutenção de Prédios do Poder Judiciário - 2º Grau</t>
  </si>
  <si>
    <t>1419 / 8646</t>
  </si>
  <si>
    <t>Reforma e Manutenção de Prédios do Poder Judiciário - Apoio Indireto à Atividade Judicante</t>
  </si>
  <si>
    <t>1419 / 8647</t>
  </si>
  <si>
    <t>Implementação do Programa de Segurança e Acesso aos Prédios do Poder Judiciário - 1º Grau</t>
  </si>
  <si>
    <t>1419 / 8648</t>
  </si>
  <si>
    <t>Implementação do Programa de Segurança e Acesso aos Prédios do Poder Judiciário - 2º Grau</t>
  </si>
  <si>
    <t>1419 / 8649</t>
  </si>
  <si>
    <t>Implementação do Programa de Segurança e Acesso aos Prédios do Poder Judiciário - Apoio Ind. à Ativ. Jud.</t>
  </si>
  <si>
    <t>1419 / 8650</t>
  </si>
  <si>
    <t>Atualização Tecnológica dos Sistemas do Poder Judiciário</t>
  </si>
  <si>
    <t>1419 / 8651</t>
  </si>
  <si>
    <t xml:space="preserve">Atualização Expansão e Manutenção da Infraestrutura de Tecnologia do Poder Judiciário - 1º Grau </t>
  </si>
  <si>
    <t>1419 / 8652</t>
  </si>
  <si>
    <t xml:space="preserve">Atualização Expansão e Manutenção da Infraestrutura de Tecnologia do Poder Judiciário - 2º Grau </t>
  </si>
  <si>
    <t>1419 / 8653</t>
  </si>
  <si>
    <t xml:space="preserve">Atualização Expansão e Manutenção da Infraestrutura de Tecnologia do Poder Judiciário - Apoio </t>
  </si>
  <si>
    <t>1419 / 8654</t>
  </si>
  <si>
    <t>Aparelhamento das Unidades Judiciárias - 1º Grau</t>
  </si>
  <si>
    <t>1419 / 8655</t>
  </si>
  <si>
    <t>Aparelhamento das Unidades Judiciárias - 2º Grau</t>
  </si>
  <si>
    <t>1419 / 8656</t>
  </si>
  <si>
    <t>Aparelhamento das Unidades Judiciárias - Apoio Indireto à Atividade Judicante</t>
  </si>
  <si>
    <t>1421 / 8657</t>
  </si>
  <si>
    <t>Assistência  Médica e Odontológica</t>
  </si>
  <si>
    <t>1421 / 8658</t>
  </si>
  <si>
    <t>Operacionalização das Ações Administrativas da Escola Superior da Magistratura (ESM)</t>
  </si>
  <si>
    <t>1421 / 8659</t>
  </si>
  <si>
    <t>Operacionalização das Ações Administrativas do Poder Judiciário - 1º Grau</t>
  </si>
  <si>
    <t>1421 / 8669</t>
  </si>
  <si>
    <t xml:space="preserve">Operacionalização das Ações Administrativas do Poder Judiciário - 2º Grau </t>
  </si>
  <si>
    <t>1421 / 8670</t>
  </si>
  <si>
    <t>Operacionalização das Ações Administrativas do Poder Judiciário - Apoio Indireto à Atividade Judicante</t>
  </si>
  <si>
    <t>Total das dotações para despesas discricionárias da UG 04102</t>
  </si>
  <si>
    <t>1421 / 8196</t>
  </si>
  <si>
    <t>Operacionalização das Ações Administrativas da Justiça Militar</t>
  </si>
  <si>
    <t>Total geral das dotações para despesas discricionárias da UG 05101</t>
  </si>
  <si>
    <t>Total geral das dotações para despesas discricionárias do Poder Judiciário</t>
  </si>
  <si>
    <t>Total Geral UG 04101</t>
  </si>
  <si>
    <t>Total Geral UG 04102</t>
  </si>
  <si>
    <t>Total Geral UG 05101</t>
  </si>
  <si>
    <t>Total Geral UG 84202</t>
  </si>
  <si>
    <t>Total Geral do Poder Judiciário</t>
  </si>
  <si>
    <t xml:space="preserve">(1) O preenchimanto desta coluna é de caráter excepcional. Ocorre quando a dotação atender a ambos os graus de jurisdição sem possibilidade de detalhamento. </t>
  </si>
  <si>
    <t>(2) Despesas obrigatórias: Decorrentes de obrigações constitucionais e legais, tais como: Pessoal e encargos sociais, benefícios (alimentação, transporte, pré-escola e assistência médica) e sentenças judicias.</t>
  </si>
  <si>
    <t>Obs.:</t>
  </si>
  <si>
    <t>A publicação deste QDD é exigida quando a identificação das dotações por grau de jurisdição não for feita na Proposta Orçamentária e na Lei Orçamentária Anual (Res. 195, art. 2º, § 2º).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</si>
</sst>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2" fillId="0" borderId="0" xfId="1" applyBorder="1"/>
    <xf numFmtId="0" fontId="3" fillId="0" borderId="0" xfId="1" applyFont="1"/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2" fillId="0" borderId="0" xfId="1" applyBorder="1" applyAlignment="1">
      <alignment horizont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8" xfId="3" applyFont="1" applyFill="1" applyBorder="1" applyAlignment="1">
      <alignment horizontal="center" vertical="center" wrapText="1"/>
    </xf>
    <xf numFmtId="0" fontId="5" fillId="0" borderId="19" xfId="3" applyFont="1" applyFill="1" applyBorder="1" applyAlignment="1">
      <alignment horizontal="center" vertical="center" wrapText="1"/>
    </xf>
    <xf numFmtId="0" fontId="5" fillId="0" borderId="20" xfId="3" applyFont="1" applyFill="1" applyBorder="1" applyAlignment="1">
      <alignment horizontal="center" vertical="center" wrapText="1"/>
    </xf>
    <xf numFmtId="49" fontId="3" fillId="0" borderId="22" xfId="3" applyNumberFormat="1" applyFont="1" applyFill="1" applyBorder="1" applyAlignment="1">
      <alignment horizontal="center" wrapText="1"/>
    </xf>
    <xf numFmtId="49" fontId="3" fillId="0" borderId="23" xfId="3" applyNumberFormat="1" applyFont="1" applyFill="1" applyBorder="1" applyAlignment="1">
      <alignment horizontal="left" wrapText="1"/>
    </xf>
    <xf numFmtId="49" fontId="3" fillId="0" borderId="23" xfId="3" applyNumberFormat="1" applyFont="1" applyFill="1" applyBorder="1" applyAlignment="1">
      <alignment horizontal="center" wrapText="1"/>
    </xf>
    <xf numFmtId="49" fontId="3" fillId="0" borderId="24" xfId="3" applyNumberFormat="1" applyFont="1" applyFill="1" applyBorder="1" applyAlignment="1">
      <alignment horizontal="left" wrapText="1"/>
    </xf>
    <xf numFmtId="165" fontId="3" fillId="0" borderId="23" xfId="4" applyNumberFormat="1" applyFont="1" applyBorder="1" applyAlignment="1">
      <alignment horizontal="right"/>
    </xf>
    <xf numFmtId="165" fontId="5" fillId="0" borderId="25" xfId="4" applyNumberFormat="1" applyFont="1" applyBorder="1" applyAlignment="1">
      <alignment horizontal="right"/>
    </xf>
    <xf numFmtId="0" fontId="2" fillId="0" borderId="0" xfId="1" applyBorder="1" applyAlignment="1"/>
    <xf numFmtId="49" fontId="3" fillId="0" borderId="26" xfId="3" applyNumberFormat="1" applyFont="1" applyFill="1" applyBorder="1" applyAlignment="1">
      <alignment horizontal="left" wrapText="1"/>
    </xf>
    <xf numFmtId="49" fontId="3" fillId="0" borderId="26" xfId="3" applyNumberFormat="1" applyFont="1" applyFill="1" applyBorder="1" applyAlignment="1">
      <alignment horizontal="center" wrapText="1"/>
    </xf>
    <xf numFmtId="165" fontId="3" fillId="0" borderId="26" xfId="4" applyNumberFormat="1" applyFont="1" applyBorder="1" applyAlignment="1">
      <alignment horizontal="right"/>
    </xf>
    <xf numFmtId="49" fontId="3" fillId="0" borderId="27" xfId="3" applyNumberFormat="1" applyFont="1" applyFill="1" applyBorder="1" applyAlignment="1">
      <alignment horizontal="left" wrapText="1"/>
    </xf>
    <xf numFmtId="49" fontId="3" fillId="0" borderId="28" xfId="3" applyNumberFormat="1" applyFont="1" applyFill="1" applyBorder="1" applyAlignment="1">
      <alignment horizontal="center" wrapText="1"/>
    </xf>
    <xf numFmtId="49" fontId="3" fillId="0" borderId="27" xfId="3" applyNumberFormat="1" applyFont="1" applyFill="1" applyBorder="1" applyAlignment="1">
      <alignment horizontal="center" wrapText="1"/>
    </xf>
    <xf numFmtId="165" fontId="3" fillId="0" borderId="27" xfId="4" applyNumberFormat="1" applyFont="1" applyBorder="1" applyAlignment="1">
      <alignment horizontal="right"/>
    </xf>
    <xf numFmtId="165" fontId="5" fillId="0" borderId="29" xfId="4" applyNumberFormat="1" applyFont="1" applyBorder="1" applyAlignment="1">
      <alignment horizontal="right"/>
    </xf>
    <xf numFmtId="165" fontId="5" fillId="0" borderId="14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165" fontId="2" fillId="0" borderId="0" xfId="1" applyNumberFormat="1" applyBorder="1"/>
    <xf numFmtId="49" fontId="3" fillId="0" borderId="23" xfId="3" applyNumberFormat="1" applyFont="1" applyFill="1" applyBorder="1" applyAlignment="1">
      <alignment wrapText="1"/>
    </xf>
    <xf numFmtId="49" fontId="3" fillId="0" borderId="26" xfId="3" applyNumberFormat="1" applyFont="1" applyFill="1" applyBorder="1" applyAlignment="1">
      <alignment wrapText="1"/>
    </xf>
    <xf numFmtId="49" fontId="3" fillId="0" borderId="24" xfId="3" applyNumberFormat="1" applyFont="1" applyFill="1" applyBorder="1" applyAlignment="1">
      <alignment wrapText="1"/>
    </xf>
    <xf numFmtId="49" fontId="3" fillId="0" borderId="9" xfId="3" applyNumberFormat="1" applyFont="1" applyFill="1" applyBorder="1" applyAlignment="1">
      <alignment wrapText="1"/>
    </xf>
    <xf numFmtId="49" fontId="3" fillId="0" borderId="27" xfId="3" applyNumberFormat="1" applyFont="1" applyFill="1" applyBorder="1" applyAlignment="1">
      <alignment wrapText="1"/>
    </xf>
    <xf numFmtId="165" fontId="3" fillId="0" borderId="9" xfId="4" applyNumberFormat="1" applyFont="1" applyBorder="1" applyAlignment="1">
      <alignment horizontal="right"/>
    </xf>
    <xf numFmtId="49" fontId="3" fillId="0" borderId="31" xfId="3" applyNumberFormat="1" applyFont="1" applyFill="1" applyBorder="1" applyAlignment="1">
      <alignment horizontal="center" wrapText="1"/>
    </xf>
    <xf numFmtId="165" fontId="5" fillId="0" borderId="19" xfId="4" applyNumberFormat="1" applyFont="1" applyBorder="1" applyAlignment="1">
      <alignment horizontal="right" vertical="center"/>
    </xf>
    <xf numFmtId="165" fontId="5" fillId="0" borderId="20" xfId="4" applyNumberFormat="1" applyFont="1" applyBorder="1" applyAlignment="1">
      <alignment horizontal="right" vertical="center"/>
    </xf>
    <xf numFmtId="165" fontId="5" fillId="0" borderId="38" xfId="4" applyNumberFormat="1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/>
    </xf>
    <xf numFmtId="165" fontId="5" fillId="0" borderId="26" xfId="4" applyNumberFormat="1" applyFont="1" applyBorder="1" applyAlignment="1">
      <alignment horizontal="right"/>
    </xf>
    <xf numFmtId="164" fontId="6" fillId="0" borderId="0" xfId="2" applyNumberFormat="1" applyFont="1" applyBorder="1" applyAlignment="1">
      <alignment horizontal="center"/>
    </xf>
    <xf numFmtId="0" fontId="7" fillId="0" borderId="0" xfId="1" applyFont="1" applyBorder="1"/>
    <xf numFmtId="49" fontId="3" fillId="0" borderId="9" xfId="3" applyNumberFormat="1" applyFont="1" applyFill="1" applyBorder="1" applyAlignment="1">
      <alignment horizontal="center" wrapText="1"/>
    </xf>
    <xf numFmtId="165" fontId="5" fillId="0" borderId="38" xfId="4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left"/>
    </xf>
    <xf numFmtId="0" fontId="2" fillId="0" borderId="0" xfId="1" applyBorder="1" applyAlignment="1">
      <alignment horizontal="left"/>
    </xf>
    <xf numFmtId="0" fontId="8" fillId="0" borderId="0" xfId="1" applyFont="1" applyBorder="1"/>
    <xf numFmtId="0" fontId="8" fillId="0" borderId="0" xfId="1" applyFont="1" applyBorder="1" applyAlignment="1">
      <alignment horizontal="left"/>
    </xf>
    <xf numFmtId="165" fontId="3" fillId="0" borderId="0" xfId="1" applyNumberFormat="1" applyFont="1" applyBorder="1"/>
    <xf numFmtId="0" fontId="2" fillId="0" borderId="0" xfId="1" applyFont="1" applyBorder="1" applyAlignment="1">
      <alignment horizontal="center"/>
    </xf>
    <xf numFmtId="165" fontId="5" fillId="0" borderId="39" xfId="4" applyNumberFormat="1" applyFont="1" applyBorder="1" applyAlignment="1">
      <alignment horizontal="right" vertical="center"/>
    </xf>
    <xf numFmtId="165" fontId="5" fillId="0" borderId="39" xfId="4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49" fontId="5" fillId="0" borderId="35" xfId="3" applyNumberFormat="1" applyFont="1" applyFill="1" applyBorder="1" applyAlignment="1">
      <alignment horizontal="center" vertical="center" wrapText="1"/>
    </xf>
    <xf numFmtId="49" fontId="5" fillId="0" borderId="36" xfId="3" applyNumberFormat="1" applyFont="1" applyFill="1" applyBorder="1" applyAlignment="1">
      <alignment horizontal="center" vertical="center" wrapText="1"/>
    </xf>
    <xf numFmtId="49" fontId="5" fillId="0" borderId="37" xfId="3" applyNumberFormat="1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left" vertical="center" wrapText="1"/>
    </xf>
    <xf numFmtId="49" fontId="5" fillId="0" borderId="2" xfId="3" applyNumberFormat="1" applyFont="1" applyFill="1" applyBorder="1" applyAlignment="1">
      <alignment horizontal="left" vertical="center" wrapText="1"/>
    </xf>
    <xf numFmtId="49" fontId="5" fillId="0" borderId="21" xfId="3" applyNumberFormat="1" applyFont="1" applyFill="1" applyBorder="1" applyAlignment="1">
      <alignment horizontal="left" vertical="center" wrapText="1"/>
    </xf>
    <xf numFmtId="49" fontId="5" fillId="0" borderId="7" xfId="3" applyNumberFormat="1" applyFont="1" applyFill="1" applyBorder="1" applyAlignment="1">
      <alignment horizontal="center" vertical="center" wrapText="1"/>
    </xf>
    <xf numFmtId="49" fontId="5" fillId="0" borderId="30" xfId="3" applyNumberFormat="1" applyFont="1" applyFill="1" applyBorder="1" applyAlignment="1">
      <alignment horizontal="center" vertical="center" wrapText="1"/>
    </xf>
    <xf numFmtId="49" fontId="5" fillId="0" borderId="8" xfId="3" applyNumberFormat="1" applyFont="1" applyFill="1" applyBorder="1" applyAlignment="1">
      <alignment horizontal="center" vertical="center" wrapText="1"/>
    </xf>
    <xf numFmtId="49" fontId="5" fillId="0" borderId="32" xfId="3" applyNumberFormat="1" applyFont="1" applyFill="1" applyBorder="1" applyAlignment="1">
      <alignment horizontal="center" vertical="center" wrapText="1"/>
    </xf>
    <xf numFmtId="49" fontId="5" fillId="0" borderId="33" xfId="3" applyNumberFormat="1" applyFont="1" applyFill="1" applyBorder="1" applyAlignment="1">
      <alignment horizontal="center" vertical="center" wrapText="1"/>
    </xf>
    <xf numFmtId="49" fontId="5" fillId="0" borderId="34" xfId="3" applyNumberFormat="1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 wrapText="1"/>
    </xf>
    <xf numFmtId="0" fontId="5" fillId="0" borderId="35" xfId="3" applyFont="1" applyFill="1" applyBorder="1" applyAlignment="1">
      <alignment horizontal="center" vertical="center" wrapText="1"/>
    </xf>
    <xf numFmtId="0" fontId="5" fillId="0" borderId="36" xfId="3" applyFont="1" applyFill="1" applyBorder="1" applyAlignment="1">
      <alignment horizontal="center" vertical="center" wrapText="1"/>
    </xf>
    <xf numFmtId="0" fontId="5" fillId="0" borderId="37" xfId="3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3" xfId="3"/>
    <cellStyle name="Porcentagem 2" xfId="2"/>
    <cellStyle name="Vírgula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2009775</xdr:colOff>
          <xdr:row>0</xdr:row>
          <xdr:rowOff>38100</xdr:rowOff>
        </xdr:from>
        <xdr:to>
          <xdr:col>5</xdr:col>
          <xdr:colOff>2409825</xdr:colOff>
          <xdr:row>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IS167"/>
  <sheetViews>
    <sheetView showGridLines="0" tabSelected="1" zoomScale="120" zoomScaleNormal="120" workbookViewId="0">
      <selection activeCell="L162" sqref="L162"/>
    </sheetView>
  </sheetViews>
  <sheetFormatPr defaultColWidth="7.5703125" defaultRowHeight="12.75" x14ac:dyDescent="0.2"/>
  <cols>
    <col min="1" max="1" width="6.7109375" style="2" customWidth="1"/>
    <col min="2" max="2" width="17.28515625" style="51" customWidth="1"/>
    <col min="3" max="3" width="9.7109375" style="2" customWidth="1"/>
    <col min="4" max="4" width="10.42578125" style="2" customWidth="1"/>
    <col min="5" max="5" width="22.42578125" style="51" customWidth="1"/>
    <col min="6" max="6" width="44.5703125" style="51" customWidth="1"/>
    <col min="7" max="7" width="6" style="2" customWidth="1"/>
    <col min="8" max="8" width="6.5703125" style="8" customWidth="1"/>
    <col min="9" max="9" width="16.42578125" style="51" customWidth="1"/>
    <col min="10" max="10" width="4.42578125" style="8" customWidth="1"/>
    <col min="11" max="14" width="13.7109375" style="2" customWidth="1"/>
    <col min="15" max="15" width="4.7109375" style="1" customWidth="1"/>
    <col min="16" max="244" width="9.140625" style="2" customWidth="1"/>
    <col min="245" max="246" width="12.42578125" style="2" customWidth="1"/>
    <col min="247" max="247" width="11.5703125" style="2" customWidth="1"/>
    <col min="248" max="248" width="14.140625" style="2" bestFit="1" customWidth="1"/>
    <col min="249" max="249" width="23.7109375" style="2" customWidth="1"/>
    <col min="250" max="250" width="22.140625" style="2" customWidth="1"/>
    <col min="251" max="251" width="9.28515625" style="2" customWidth="1"/>
    <col min="252" max="252" width="6.5703125" style="2" customWidth="1"/>
    <col min="253" max="253" width="15.5703125" style="2" customWidth="1"/>
    <col min="254" max="16384" width="7.5703125" style="2"/>
  </cols>
  <sheetData>
    <row r="4" spans="1:15" x14ac:dyDescent="0.2">
      <c r="A4" s="64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5" x14ac:dyDescent="0.2">
      <c r="A5" s="64" t="s">
        <v>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5" x14ac:dyDescent="0.2">
      <c r="A6" s="64" t="s">
        <v>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5" x14ac:dyDescent="0.2">
      <c r="A7" s="64" t="s">
        <v>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5" ht="4.5" customHeight="1" x14ac:dyDescent="0.2">
      <c r="A8" s="3"/>
      <c r="B8" s="4"/>
      <c r="C8" s="3"/>
      <c r="D8" s="3"/>
      <c r="E8" s="5"/>
      <c r="F8" s="5"/>
      <c r="G8" s="6"/>
      <c r="H8" s="7"/>
      <c r="I8" s="5"/>
      <c r="J8" s="7"/>
      <c r="K8" s="6"/>
      <c r="L8" s="6"/>
      <c r="M8" s="6"/>
      <c r="N8" s="6"/>
    </row>
    <row r="9" spans="1:15" x14ac:dyDescent="0.2">
      <c r="A9" s="65" t="s">
        <v>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</row>
    <row r="10" spans="1:15" ht="4.5" customHeight="1" thickBot="1" x14ac:dyDescent="0.25">
      <c r="A10" s="6"/>
      <c r="B10" s="5"/>
      <c r="C10" s="6"/>
      <c r="D10" s="6"/>
      <c r="E10" s="5"/>
      <c r="F10" s="5"/>
      <c r="G10" s="6"/>
      <c r="H10" s="7"/>
      <c r="I10" s="5"/>
      <c r="J10" s="7"/>
      <c r="K10" s="6"/>
      <c r="L10" s="6"/>
      <c r="M10" s="6"/>
      <c r="N10" s="6"/>
    </row>
    <row r="11" spans="1:15" s="8" customFormat="1" ht="24.75" customHeight="1" x14ac:dyDescent="0.2">
      <c r="A11" s="58" t="s">
        <v>5</v>
      </c>
      <c r="B11" s="59"/>
      <c r="C11" s="59"/>
      <c r="D11" s="59"/>
      <c r="E11" s="59"/>
      <c r="F11" s="59"/>
      <c r="G11" s="59"/>
      <c r="H11" s="59"/>
      <c r="I11" s="59"/>
      <c r="J11" s="60"/>
      <c r="K11" s="61" t="s">
        <v>6</v>
      </c>
      <c r="L11" s="62"/>
      <c r="M11" s="62"/>
      <c r="N11" s="63"/>
      <c r="O11" s="1"/>
    </row>
    <row r="12" spans="1:15" s="8" customFormat="1" ht="21.95" customHeight="1" x14ac:dyDescent="0.2">
      <c r="A12" s="80" t="s">
        <v>7</v>
      </c>
      <c r="B12" s="81"/>
      <c r="C12" s="69" t="s">
        <v>8</v>
      </c>
      <c r="D12" s="69" t="s">
        <v>9</v>
      </c>
      <c r="E12" s="82" t="s">
        <v>10</v>
      </c>
      <c r="F12" s="83"/>
      <c r="G12" s="69" t="s">
        <v>11</v>
      </c>
      <c r="H12" s="84" t="s">
        <v>12</v>
      </c>
      <c r="I12" s="85"/>
      <c r="J12" s="69" t="s">
        <v>13</v>
      </c>
      <c r="K12" s="9" t="s">
        <v>14</v>
      </c>
      <c r="L12" s="9" t="s">
        <v>15</v>
      </c>
      <c r="M12" s="9" t="s">
        <v>16</v>
      </c>
      <c r="N12" s="10" t="s">
        <v>17</v>
      </c>
      <c r="O12" s="1"/>
    </row>
    <row r="13" spans="1:15" s="8" customFormat="1" ht="43.5" customHeight="1" thickBot="1" x14ac:dyDescent="0.25">
      <c r="A13" s="11" t="s">
        <v>18</v>
      </c>
      <c r="B13" s="12" t="s">
        <v>19</v>
      </c>
      <c r="C13" s="70"/>
      <c r="D13" s="70"/>
      <c r="E13" s="13" t="s">
        <v>20</v>
      </c>
      <c r="F13" s="13" t="s">
        <v>21</v>
      </c>
      <c r="G13" s="70"/>
      <c r="H13" s="13" t="s">
        <v>18</v>
      </c>
      <c r="I13" s="13" t="s">
        <v>19</v>
      </c>
      <c r="J13" s="70"/>
      <c r="K13" s="12" t="s">
        <v>22</v>
      </c>
      <c r="L13" s="14" t="s">
        <v>23</v>
      </c>
      <c r="M13" s="14" t="s">
        <v>24</v>
      </c>
      <c r="N13" s="15" t="s">
        <v>25</v>
      </c>
      <c r="O13" s="1"/>
    </row>
    <row r="14" spans="1:15" ht="21" customHeight="1" x14ac:dyDescent="0.2">
      <c r="A14" s="71" t="s">
        <v>26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3"/>
    </row>
    <row r="15" spans="1:15" s="22" customFormat="1" ht="27" customHeight="1" x14ac:dyDescent="0.2">
      <c r="A15" s="16" t="s">
        <v>27</v>
      </c>
      <c r="B15" s="17" t="s">
        <v>28</v>
      </c>
      <c r="C15" s="18" t="s">
        <v>29</v>
      </c>
      <c r="D15" s="18" t="s">
        <v>30</v>
      </c>
      <c r="E15" s="17" t="s">
        <v>31</v>
      </c>
      <c r="F15" s="19" t="s">
        <v>32</v>
      </c>
      <c r="G15" s="18" t="s">
        <v>33</v>
      </c>
      <c r="H15" s="18" t="s">
        <v>34</v>
      </c>
      <c r="I15" s="17" t="s">
        <v>35</v>
      </c>
      <c r="J15" s="18" t="s">
        <v>33</v>
      </c>
      <c r="K15" s="20">
        <v>1632360</v>
      </c>
      <c r="L15" s="20"/>
      <c r="M15" s="20"/>
      <c r="N15" s="21">
        <f>K15+L15+M15</f>
        <v>1632360</v>
      </c>
      <c r="O15" s="1"/>
    </row>
    <row r="16" spans="1:15" s="22" customFormat="1" ht="27" customHeight="1" x14ac:dyDescent="0.2">
      <c r="A16" s="16" t="s">
        <v>27</v>
      </c>
      <c r="B16" s="17" t="s">
        <v>28</v>
      </c>
      <c r="C16" s="18" t="s">
        <v>29</v>
      </c>
      <c r="D16" s="18" t="s">
        <v>30</v>
      </c>
      <c r="E16" s="17" t="s">
        <v>31</v>
      </c>
      <c r="F16" s="19" t="s">
        <v>32</v>
      </c>
      <c r="G16" s="18" t="s">
        <v>33</v>
      </c>
      <c r="H16" s="18" t="s">
        <v>34</v>
      </c>
      <c r="I16" s="17" t="s">
        <v>35</v>
      </c>
      <c r="J16" s="18" t="s">
        <v>36</v>
      </c>
      <c r="K16" s="20">
        <v>100000</v>
      </c>
      <c r="L16" s="20"/>
      <c r="M16" s="20"/>
      <c r="N16" s="21">
        <f t="shared" ref="N16:N39" si="0">K16+L16+M16</f>
        <v>100000</v>
      </c>
      <c r="O16" s="1"/>
    </row>
    <row r="17" spans="1:253" s="22" customFormat="1" ht="27" customHeight="1" x14ac:dyDescent="0.2">
      <c r="A17" s="16" t="s">
        <v>27</v>
      </c>
      <c r="B17" s="17" t="s">
        <v>28</v>
      </c>
      <c r="C17" s="18" t="s">
        <v>37</v>
      </c>
      <c r="D17" s="18" t="s">
        <v>38</v>
      </c>
      <c r="E17" s="17" t="s">
        <v>39</v>
      </c>
      <c r="F17" s="19" t="s">
        <v>40</v>
      </c>
      <c r="G17" s="18" t="s">
        <v>33</v>
      </c>
      <c r="H17" s="18" t="s">
        <v>34</v>
      </c>
      <c r="I17" s="23" t="s">
        <v>35</v>
      </c>
      <c r="J17" s="18" t="s">
        <v>36</v>
      </c>
      <c r="K17" s="20">
        <v>2878600</v>
      </c>
      <c r="L17" s="20"/>
      <c r="M17" s="20"/>
      <c r="N17" s="21">
        <f t="shared" si="0"/>
        <v>2878600</v>
      </c>
      <c r="O17" s="1"/>
    </row>
    <row r="18" spans="1:253" s="22" customFormat="1" ht="27" customHeight="1" x14ac:dyDescent="0.2">
      <c r="A18" s="16" t="s">
        <v>27</v>
      </c>
      <c r="B18" s="23" t="s">
        <v>28</v>
      </c>
      <c r="C18" s="24" t="s">
        <v>37</v>
      </c>
      <c r="D18" s="24" t="s">
        <v>41</v>
      </c>
      <c r="E18" s="23" t="s">
        <v>39</v>
      </c>
      <c r="F18" s="23" t="s">
        <v>42</v>
      </c>
      <c r="G18" s="24" t="s">
        <v>33</v>
      </c>
      <c r="H18" s="24" t="s">
        <v>34</v>
      </c>
      <c r="I18" s="23" t="s">
        <v>35</v>
      </c>
      <c r="J18" s="24" t="s">
        <v>36</v>
      </c>
      <c r="K18" s="25"/>
      <c r="L18" s="25">
        <v>239300</v>
      </c>
      <c r="M18" s="25"/>
      <c r="N18" s="21">
        <f t="shared" si="0"/>
        <v>239300</v>
      </c>
      <c r="O18" s="1"/>
    </row>
    <row r="19" spans="1:253" s="22" customFormat="1" ht="27" customHeight="1" x14ac:dyDescent="0.2">
      <c r="A19" s="16" t="s">
        <v>27</v>
      </c>
      <c r="B19" s="23" t="s">
        <v>28</v>
      </c>
      <c r="C19" s="24" t="s">
        <v>37</v>
      </c>
      <c r="D19" s="24" t="s">
        <v>43</v>
      </c>
      <c r="E19" s="23" t="s">
        <v>39</v>
      </c>
      <c r="F19" s="23" t="s">
        <v>44</v>
      </c>
      <c r="G19" s="24" t="s">
        <v>33</v>
      </c>
      <c r="H19" s="24" t="s">
        <v>34</v>
      </c>
      <c r="I19" s="23" t="s">
        <v>35</v>
      </c>
      <c r="J19" s="24" t="s">
        <v>36</v>
      </c>
      <c r="K19" s="25"/>
      <c r="L19" s="25"/>
      <c r="M19" s="25">
        <v>1367970</v>
      </c>
      <c r="N19" s="21">
        <f t="shared" si="0"/>
        <v>1367970</v>
      </c>
      <c r="O19" s="1"/>
    </row>
    <row r="20" spans="1:253" s="1" customFormat="1" ht="27" customHeight="1" x14ac:dyDescent="0.2">
      <c r="A20" s="16" t="s">
        <v>27</v>
      </c>
      <c r="B20" s="23" t="s">
        <v>28</v>
      </c>
      <c r="C20" s="24" t="s">
        <v>45</v>
      </c>
      <c r="D20" s="24" t="s">
        <v>46</v>
      </c>
      <c r="E20" s="23" t="s">
        <v>39</v>
      </c>
      <c r="F20" s="23" t="s">
        <v>47</v>
      </c>
      <c r="G20" s="24" t="s">
        <v>33</v>
      </c>
      <c r="H20" s="24" t="s">
        <v>34</v>
      </c>
      <c r="I20" s="23" t="s">
        <v>35</v>
      </c>
      <c r="J20" s="24" t="s">
        <v>36</v>
      </c>
      <c r="K20" s="25">
        <v>24459995</v>
      </c>
      <c r="L20" s="25"/>
      <c r="M20" s="25"/>
      <c r="N20" s="21">
        <f t="shared" si="0"/>
        <v>24459995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27" customHeight="1" x14ac:dyDescent="0.2">
      <c r="A21" s="16" t="s">
        <v>27</v>
      </c>
      <c r="B21" s="23" t="s">
        <v>28</v>
      </c>
      <c r="C21" s="24" t="s">
        <v>45</v>
      </c>
      <c r="D21" s="24" t="s">
        <v>46</v>
      </c>
      <c r="E21" s="23" t="s">
        <v>39</v>
      </c>
      <c r="F21" s="23" t="s">
        <v>47</v>
      </c>
      <c r="G21" s="24" t="s">
        <v>33</v>
      </c>
      <c r="H21" s="24" t="s">
        <v>48</v>
      </c>
      <c r="I21" s="23" t="s">
        <v>49</v>
      </c>
      <c r="J21" s="24" t="s">
        <v>36</v>
      </c>
      <c r="K21" s="25">
        <v>5288084</v>
      </c>
      <c r="L21" s="25"/>
      <c r="M21" s="25"/>
      <c r="N21" s="21">
        <f t="shared" si="0"/>
        <v>5288084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27" customHeight="1" x14ac:dyDescent="0.2">
      <c r="A22" s="16" t="s">
        <v>27</v>
      </c>
      <c r="B22" s="23" t="s">
        <v>28</v>
      </c>
      <c r="C22" s="24" t="s">
        <v>45</v>
      </c>
      <c r="D22" s="24" t="s">
        <v>50</v>
      </c>
      <c r="E22" s="23" t="s">
        <v>39</v>
      </c>
      <c r="F22" s="23" t="s">
        <v>51</v>
      </c>
      <c r="G22" s="24" t="s">
        <v>33</v>
      </c>
      <c r="H22" s="24" t="s">
        <v>34</v>
      </c>
      <c r="I22" s="23" t="s">
        <v>35</v>
      </c>
      <c r="J22" s="24" t="s">
        <v>36</v>
      </c>
      <c r="K22" s="25"/>
      <c r="L22" s="25">
        <v>3845000</v>
      </c>
      <c r="M22" s="25"/>
      <c r="N22" s="21">
        <f t="shared" si="0"/>
        <v>3845000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27" customHeight="1" x14ac:dyDescent="0.2">
      <c r="A23" s="16" t="s">
        <v>27</v>
      </c>
      <c r="B23" s="23" t="s">
        <v>28</v>
      </c>
      <c r="C23" s="24" t="s">
        <v>45</v>
      </c>
      <c r="D23" s="24" t="s">
        <v>52</v>
      </c>
      <c r="E23" s="23" t="s">
        <v>39</v>
      </c>
      <c r="F23" s="23" t="s">
        <v>53</v>
      </c>
      <c r="G23" s="24" t="s">
        <v>33</v>
      </c>
      <c r="H23" s="24" t="s">
        <v>34</v>
      </c>
      <c r="I23" s="23" t="s">
        <v>35</v>
      </c>
      <c r="J23" s="24" t="s">
        <v>36</v>
      </c>
      <c r="K23" s="25"/>
      <c r="L23" s="25"/>
      <c r="M23" s="25">
        <v>10630000</v>
      </c>
      <c r="N23" s="21">
        <f t="shared" si="0"/>
        <v>10630000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27" customHeight="1" x14ac:dyDescent="0.2">
      <c r="A24" s="16" t="s">
        <v>27</v>
      </c>
      <c r="B24" s="23" t="s">
        <v>28</v>
      </c>
      <c r="C24" s="24" t="s">
        <v>45</v>
      </c>
      <c r="D24" s="24" t="s">
        <v>54</v>
      </c>
      <c r="E24" s="23" t="s">
        <v>39</v>
      </c>
      <c r="F24" s="23" t="s">
        <v>55</v>
      </c>
      <c r="G24" s="24" t="s">
        <v>33</v>
      </c>
      <c r="H24" s="24" t="s">
        <v>34</v>
      </c>
      <c r="I24" s="23" t="s">
        <v>35</v>
      </c>
      <c r="J24" s="24" t="s">
        <v>36</v>
      </c>
      <c r="K24" s="25">
        <v>14239070</v>
      </c>
      <c r="L24" s="25"/>
      <c r="M24" s="25"/>
      <c r="N24" s="21">
        <f t="shared" si="0"/>
        <v>14239070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27" customHeight="1" x14ac:dyDescent="0.2">
      <c r="A25" s="16" t="s">
        <v>27</v>
      </c>
      <c r="B25" s="23" t="s">
        <v>28</v>
      </c>
      <c r="C25" s="24" t="s">
        <v>45</v>
      </c>
      <c r="D25" s="24" t="s">
        <v>56</v>
      </c>
      <c r="E25" s="23" t="s">
        <v>39</v>
      </c>
      <c r="F25" s="23" t="s">
        <v>57</v>
      </c>
      <c r="G25" s="24" t="s">
        <v>33</v>
      </c>
      <c r="H25" s="24" t="s">
        <v>34</v>
      </c>
      <c r="I25" s="23" t="s">
        <v>35</v>
      </c>
      <c r="J25" s="24" t="s">
        <v>36</v>
      </c>
      <c r="K25" s="25"/>
      <c r="L25" s="25">
        <v>487245</v>
      </c>
      <c r="M25" s="25"/>
      <c r="N25" s="21">
        <f t="shared" si="0"/>
        <v>487245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27" customHeight="1" x14ac:dyDescent="0.2">
      <c r="A26" s="16" t="s">
        <v>27</v>
      </c>
      <c r="B26" s="23" t="s">
        <v>28</v>
      </c>
      <c r="C26" s="24" t="s">
        <v>45</v>
      </c>
      <c r="D26" s="24" t="s">
        <v>58</v>
      </c>
      <c r="E26" s="23" t="s">
        <v>39</v>
      </c>
      <c r="F26" s="23" t="s">
        <v>59</v>
      </c>
      <c r="G26" s="24" t="s">
        <v>33</v>
      </c>
      <c r="H26" s="24" t="s">
        <v>34</v>
      </c>
      <c r="I26" s="23" t="s">
        <v>35</v>
      </c>
      <c r="J26" s="24" t="s">
        <v>36</v>
      </c>
      <c r="K26" s="25"/>
      <c r="L26" s="25"/>
      <c r="M26" s="25">
        <v>872375</v>
      </c>
      <c r="N26" s="21">
        <f t="shared" si="0"/>
        <v>872375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27" customHeight="1" x14ac:dyDescent="0.2">
      <c r="A27" s="16" t="s">
        <v>27</v>
      </c>
      <c r="B27" s="23" t="s">
        <v>28</v>
      </c>
      <c r="C27" s="24" t="s">
        <v>60</v>
      </c>
      <c r="D27" s="24" t="s">
        <v>61</v>
      </c>
      <c r="E27" s="23" t="s">
        <v>39</v>
      </c>
      <c r="F27" s="23" t="s">
        <v>62</v>
      </c>
      <c r="G27" s="18" t="s">
        <v>33</v>
      </c>
      <c r="H27" s="18" t="s">
        <v>34</v>
      </c>
      <c r="I27" s="23" t="s">
        <v>35</v>
      </c>
      <c r="J27" s="18" t="s">
        <v>33</v>
      </c>
      <c r="K27" s="20">
        <v>421192080</v>
      </c>
      <c r="L27" s="20"/>
      <c r="M27" s="20"/>
      <c r="N27" s="21">
        <f t="shared" si="0"/>
        <v>421192080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27" customHeight="1" x14ac:dyDescent="0.2">
      <c r="A28" s="16" t="s">
        <v>27</v>
      </c>
      <c r="B28" s="23" t="s">
        <v>28</v>
      </c>
      <c r="C28" s="24" t="s">
        <v>60</v>
      </c>
      <c r="D28" s="24" t="s">
        <v>61</v>
      </c>
      <c r="E28" s="23" t="s">
        <v>39</v>
      </c>
      <c r="F28" s="23" t="s">
        <v>62</v>
      </c>
      <c r="G28" s="18" t="s">
        <v>33</v>
      </c>
      <c r="H28" s="18" t="s">
        <v>34</v>
      </c>
      <c r="I28" s="23" t="s">
        <v>35</v>
      </c>
      <c r="J28" s="18" t="s">
        <v>36</v>
      </c>
      <c r="K28" s="25">
        <v>2205105</v>
      </c>
      <c r="L28" s="20"/>
      <c r="M28" s="20"/>
      <c r="N28" s="21">
        <f t="shared" si="0"/>
        <v>2205105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27" customHeight="1" x14ac:dyDescent="0.2">
      <c r="A29" s="16" t="s">
        <v>27</v>
      </c>
      <c r="B29" s="23" t="s">
        <v>28</v>
      </c>
      <c r="C29" s="24" t="s">
        <v>60</v>
      </c>
      <c r="D29" s="24" t="s">
        <v>63</v>
      </c>
      <c r="E29" s="23" t="s">
        <v>39</v>
      </c>
      <c r="F29" s="23" t="s">
        <v>64</v>
      </c>
      <c r="G29" s="24" t="s">
        <v>33</v>
      </c>
      <c r="H29" s="24" t="s">
        <v>34</v>
      </c>
      <c r="I29" s="23" t="s">
        <v>35</v>
      </c>
      <c r="J29" s="24" t="s">
        <v>33</v>
      </c>
      <c r="K29" s="25"/>
      <c r="L29" s="25">
        <v>74954995</v>
      </c>
      <c r="M29" s="25"/>
      <c r="N29" s="21">
        <f t="shared" si="0"/>
        <v>74954995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27" customHeight="1" x14ac:dyDescent="0.2">
      <c r="A30" s="16" t="s">
        <v>27</v>
      </c>
      <c r="B30" s="23" t="s">
        <v>28</v>
      </c>
      <c r="C30" s="24" t="s">
        <v>60</v>
      </c>
      <c r="D30" s="24" t="s">
        <v>63</v>
      </c>
      <c r="E30" s="23" t="s">
        <v>39</v>
      </c>
      <c r="F30" s="23" t="s">
        <v>64</v>
      </c>
      <c r="G30" s="24" t="s">
        <v>33</v>
      </c>
      <c r="H30" s="24" t="s">
        <v>34</v>
      </c>
      <c r="I30" s="23" t="s">
        <v>35</v>
      </c>
      <c r="J30" s="24" t="s">
        <v>36</v>
      </c>
      <c r="K30" s="25"/>
      <c r="L30" s="25">
        <v>322000</v>
      </c>
      <c r="M30" s="25"/>
      <c r="N30" s="21">
        <f t="shared" si="0"/>
        <v>322000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27" customHeight="1" x14ac:dyDescent="0.2">
      <c r="A31" s="16" t="s">
        <v>27</v>
      </c>
      <c r="B31" s="23" t="s">
        <v>28</v>
      </c>
      <c r="C31" s="24" t="s">
        <v>60</v>
      </c>
      <c r="D31" s="24" t="s">
        <v>65</v>
      </c>
      <c r="E31" s="23" t="s">
        <v>39</v>
      </c>
      <c r="F31" s="23" t="s">
        <v>66</v>
      </c>
      <c r="G31" s="24" t="s">
        <v>33</v>
      </c>
      <c r="H31" s="24" t="s">
        <v>34</v>
      </c>
      <c r="I31" s="23" t="s">
        <v>35</v>
      </c>
      <c r="J31" s="24" t="s">
        <v>33</v>
      </c>
      <c r="K31" s="25"/>
      <c r="L31" s="25"/>
      <c r="M31" s="25">
        <v>160274607</v>
      </c>
      <c r="N31" s="21">
        <f t="shared" si="0"/>
        <v>160274607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22" customFormat="1" ht="27" customHeight="1" x14ac:dyDescent="0.2">
      <c r="A32" s="16" t="s">
        <v>27</v>
      </c>
      <c r="B32" s="23" t="s">
        <v>28</v>
      </c>
      <c r="C32" s="24" t="s">
        <v>60</v>
      </c>
      <c r="D32" s="24" t="s">
        <v>65</v>
      </c>
      <c r="E32" s="23" t="s">
        <v>39</v>
      </c>
      <c r="F32" s="23" t="s">
        <v>66</v>
      </c>
      <c r="G32" s="24" t="s">
        <v>33</v>
      </c>
      <c r="H32" s="24" t="s">
        <v>34</v>
      </c>
      <c r="I32" s="23" t="s">
        <v>35</v>
      </c>
      <c r="J32" s="24" t="s">
        <v>36</v>
      </c>
      <c r="K32" s="25"/>
      <c r="L32" s="25"/>
      <c r="M32" s="25">
        <v>618500</v>
      </c>
      <c r="N32" s="21">
        <f t="shared" si="0"/>
        <v>618500</v>
      </c>
      <c r="O32" s="1"/>
    </row>
    <row r="33" spans="1:253" s="22" customFormat="1" ht="27" customHeight="1" x14ac:dyDescent="0.2">
      <c r="A33" s="16" t="s">
        <v>27</v>
      </c>
      <c r="B33" s="23" t="s">
        <v>28</v>
      </c>
      <c r="C33" s="24" t="s">
        <v>60</v>
      </c>
      <c r="D33" s="24" t="s">
        <v>67</v>
      </c>
      <c r="E33" s="23" t="s">
        <v>39</v>
      </c>
      <c r="F33" s="23" t="s">
        <v>68</v>
      </c>
      <c r="G33" s="24" t="s">
        <v>33</v>
      </c>
      <c r="H33" s="24" t="s">
        <v>34</v>
      </c>
      <c r="I33" s="23" t="s">
        <v>35</v>
      </c>
      <c r="J33" s="24" t="s">
        <v>33</v>
      </c>
      <c r="K33" s="25">
        <v>156917240</v>
      </c>
      <c r="L33" s="25"/>
      <c r="M33" s="25"/>
      <c r="N33" s="21">
        <f t="shared" si="0"/>
        <v>156917240</v>
      </c>
      <c r="O33" s="1"/>
    </row>
    <row r="34" spans="1:253" s="22" customFormat="1" ht="27" customHeight="1" x14ac:dyDescent="0.2">
      <c r="A34" s="16" t="s">
        <v>27</v>
      </c>
      <c r="B34" s="23" t="s">
        <v>28</v>
      </c>
      <c r="C34" s="24" t="s">
        <v>60</v>
      </c>
      <c r="D34" s="24" t="s">
        <v>67</v>
      </c>
      <c r="E34" s="23" t="s">
        <v>39</v>
      </c>
      <c r="F34" s="23" t="s">
        <v>68</v>
      </c>
      <c r="G34" s="24" t="s">
        <v>33</v>
      </c>
      <c r="H34" s="24" t="s">
        <v>34</v>
      </c>
      <c r="I34" s="23" t="s">
        <v>35</v>
      </c>
      <c r="J34" s="24" t="s">
        <v>36</v>
      </c>
      <c r="K34" s="25">
        <v>500000</v>
      </c>
      <c r="L34" s="25"/>
      <c r="M34" s="25"/>
      <c r="N34" s="21">
        <f t="shared" si="0"/>
        <v>500000</v>
      </c>
      <c r="O34" s="1"/>
    </row>
    <row r="35" spans="1:253" s="22" customFormat="1" ht="27" customHeight="1" x14ac:dyDescent="0.2">
      <c r="A35" s="16" t="s">
        <v>27</v>
      </c>
      <c r="B35" s="23" t="s">
        <v>28</v>
      </c>
      <c r="C35" s="24" t="s">
        <v>60</v>
      </c>
      <c r="D35" s="24" t="s">
        <v>69</v>
      </c>
      <c r="E35" s="23" t="s">
        <v>39</v>
      </c>
      <c r="F35" s="23" t="s">
        <v>70</v>
      </c>
      <c r="G35" s="24" t="s">
        <v>33</v>
      </c>
      <c r="H35" s="24" t="s">
        <v>34</v>
      </c>
      <c r="I35" s="23" t="s">
        <v>35</v>
      </c>
      <c r="J35" s="24" t="s">
        <v>33</v>
      </c>
      <c r="K35" s="25"/>
      <c r="L35" s="25">
        <v>15401710</v>
      </c>
      <c r="M35" s="25"/>
      <c r="N35" s="21">
        <f t="shared" si="0"/>
        <v>15401710</v>
      </c>
      <c r="O35" s="1"/>
    </row>
    <row r="36" spans="1:253" s="22" customFormat="1" ht="27" customHeight="1" x14ac:dyDescent="0.2">
      <c r="A36" s="16" t="s">
        <v>27</v>
      </c>
      <c r="B36" s="23" t="s">
        <v>28</v>
      </c>
      <c r="C36" s="24" t="s">
        <v>60</v>
      </c>
      <c r="D36" s="24" t="s">
        <v>69</v>
      </c>
      <c r="E36" s="23" t="s">
        <v>39</v>
      </c>
      <c r="F36" s="23" t="s">
        <v>70</v>
      </c>
      <c r="G36" s="24" t="s">
        <v>33</v>
      </c>
      <c r="H36" s="24" t="s">
        <v>34</v>
      </c>
      <c r="I36" s="23" t="s">
        <v>35</v>
      </c>
      <c r="J36" s="24" t="s">
        <v>36</v>
      </c>
      <c r="K36" s="25"/>
      <c r="L36" s="25">
        <v>500000</v>
      </c>
      <c r="M36" s="25"/>
      <c r="N36" s="21">
        <f t="shared" si="0"/>
        <v>500000</v>
      </c>
      <c r="O36" s="1"/>
    </row>
    <row r="37" spans="1:253" s="22" customFormat="1" ht="27" customHeight="1" x14ac:dyDescent="0.2">
      <c r="A37" s="16" t="s">
        <v>27</v>
      </c>
      <c r="B37" s="23" t="s">
        <v>28</v>
      </c>
      <c r="C37" s="24" t="s">
        <v>60</v>
      </c>
      <c r="D37" s="24" t="s">
        <v>71</v>
      </c>
      <c r="E37" s="23" t="s">
        <v>39</v>
      </c>
      <c r="F37" s="26" t="s">
        <v>72</v>
      </c>
      <c r="G37" s="24" t="s">
        <v>33</v>
      </c>
      <c r="H37" s="24" t="s">
        <v>34</v>
      </c>
      <c r="I37" s="23" t="s">
        <v>35</v>
      </c>
      <c r="J37" s="24" t="s">
        <v>33</v>
      </c>
      <c r="K37" s="25"/>
      <c r="L37" s="25"/>
      <c r="M37" s="25">
        <v>14892605</v>
      </c>
      <c r="N37" s="21">
        <f t="shared" si="0"/>
        <v>14892605</v>
      </c>
      <c r="O37" s="1"/>
    </row>
    <row r="38" spans="1:253" s="22" customFormat="1" ht="27" customHeight="1" x14ac:dyDescent="0.2">
      <c r="A38" s="16" t="s">
        <v>27</v>
      </c>
      <c r="B38" s="23" t="s">
        <v>28</v>
      </c>
      <c r="C38" s="24" t="s">
        <v>45</v>
      </c>
      <c r="D38" s="24" t="s">
        <v>73</v>
      </c>
      <c r="E38" s="23" t="s">
        <v>39</v>
      </c>
      <c r="F38" s="23" t="s">
        <v>74</v>
      </c>
      <c r="G38" s="24" t="s">
        <v>33</v>
      </c>
      <c r="H38" s="24" t="s">
        <v>34</v>
      </c>
      <c r="I38" s="23" t="s">
        <v>35</v>
      </c>
      <c r="J38" s="24" t="s">
        <v>36</v>
      </c>
      <c r="K38" s="25">
        <v>17250010</v>
      </c>
      <c r="L38" s="25"/>
      <c r="M38" s="25"/>
      <c r="N38" s="21">
        <f t="shared" si="0"/>
        <v>17250010</v>
      </c>
      <c r="O38" s="1"/>
    </row>
    <row r="39" spans="1:253" s="22" customFormat="1" ht="27" customHeight="1" x14ac:dyDescent="0.2">
      <c r="A39" s="27" t="s">
        <v>27</v>
      </c>
      <c r="B39" s="26" t="s">
        <v>28</v>
      </c>
      <c r="C39" s="28" t="s">
        <v>45</v>
      </c>
      <c r="D39" s="28" t="s">
        <v>75</v>
      </c>
      <c r="E39" s="26" t="s">
        <v>39</v>
      </c>
      <c r="F39" s="23" t="s">
        <v>76</v>
      </c>
      <c r="G39" s="28" t="s">
        <v>33</v>
      </c>
      <c r="H39" s="28" t="s">
        <v>34</v>
      </c>
      <c r="I39" s="26" t="s">
        <v>35</v>
      </c>
      <c r="J39" s="28" t="s">
        <v>36</v>
      </c>
      <c r="K39" s="29"/>
      <c r="L39" s="29">
        <v>1523450</v>
      </c>
      <c r="M39" s="29"/>
      <c r="N39" s="30">
        <f t="shared" si="0"/>
        <v>1523450</v>
      </c>
      <c r="O39" s="1"/>
    </row>
    <row r="40" spans="1:253" s="1" customFormat="1" ht="20.25" customHeight="1" x14ac:dyDescent="0.2">
      <c r="A40" s="74" t="s">
        <v>77</v>
      </c>
      <c r="B40" s="75"/>
      <c r="C40" s="75"/>
      <c r="D40" s="75"/>
      <c r="E40" s="75"/>
      <c r="F40" s="75"/>
      <c r="G40" s="75"/>
      <c r="H40" s="75"/>
      <c r="I40" s="75"/>
      <c r="J40" s="76"/>
      <c r="K40" s="31">
        <f>SUM(K15:K39)</f>
        <v>646662544</v>
      </c>
      <c r="L40" s="31">
        <f t="shared" ref="L40:M40" si="1">SUM(L15:L39)</f>
        <v>97273700</v>
      </c>
      <c r="M40" s="31">
        <f t="shared" si="1"/>
        <v>188656057</v>
      </c>
      <c r="N40" s="32">
        <f>SUM(N15:N39)</f>
        <v>932592301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22" customFormat="1" ht="27" customHeight="1" x14ac:dyDescent="0.2">
      <c r="A41" s="16" t="s">
        <v>78</v>
      </c>
      <c r="B41" s="17" t="s">
        <v>79</v>
      </c>
      <c r="C41" s="18" t="s">
        <v>37</v>
      </c>
      <c r="D41" s="18" t="s">
        <v>80</v>
      </c>
      <c r="E41" s="17" t="s">
        <v>39</v>
      </c>
      <c r="F41" s="19" t="s">
        <v>81</v>
      </c>
      <c r="G41" s="18" t="s">
        <v>33</v>
      </c>
      <c r="H41" s="24" t="s">
        <v>48</v>
      </c>
      <c r="I41" s="23" t="s">
        <v>49</v>
      </c>
      <c r="J41" s="18" t="s">
        <v>36</v>
      </c>
      <c r="K41" s="20">
        <v>2347000</v>
      </c>
      <c r="L41" s="20"/>
      <c r="M41" s="20"/>
      <c r="N41" s="21">
        <f t="shared" ref="N41:N56" si="2">K41+L41+M41</f>
        <v>2347000</v>
      </c>
      <c r="O41" s="1"/>
    </row>
    <row r="42" spans="1:253" s="22" customFormat="1" ht="27" customHeight="1" x14ac:dyDescent="0.2">
      <c r="A42" s="16" t="s">
        <v>78</v>
      </c>
      <c r="B42" s="17" t="s">
        <v>79</v>
      </c>
      <c r="C42" s="18" t="s">
        <v>37</v>
      </c>
      <c r="D42" s="18" t="s">
        <v>80</v>
      </c>
      <c r="E42" s="17" t="s">
        <v>39</v>
      </c>
      <c r="F42" s="19" t="s">
        <v>81</v>
      </c>
      <c r="G42" s="18" t="s">
        <v>33</v>
      </c>
      <c r="H42" s="24" t="s">
        <v>82</v>
      </c>
      <c r="I42" s="23" t="s">
        <v>83</v>
      </c>
      <c r="J42" s="24" t="s">
        <v>36</v>
      </c>
      <c r="K42" s="20">
        <v>2349695</v>
      </c>
      <c r="L42" s="20"/>
      <c r="M42" s="20"/>
      <c r="N42" s="21">
        <f t="shared" si="2"/>
        <v>2349695</v>
      </c>
      <c r="O42" s="1"/>
    </row>
    <row r="43" spans="1:253" s="22" customFormat="1" ht="27" customHeight="1" x14ac:dyDescent="0.2">
      <c r="A43" s="16" t="s">
        <v>78</v>
      </c>
      <c r="B43" s="17" t="s">
        <v>79</v>
      </c>
      <c r="C43" s="24" t="s">
        <v>37</v>
      </c>
      <c r="D43" s="24" t="s">
        <v>84</v>
      </c>
      <c r="E43" s="23" t="s">
        <v>39</v>
      </c>
      <c r="F43" s="23" t="s">
        <v>85</v>
      </c>
      <c r="G43" s="24" t="s">
        <v>33</v>
      </c>
      <c r="H43" s="24" t="s">
        <v>48</v>
      </c>
      <c r="I43" s="23" t="s">
        <v>49</v>
      </c>
      <c r="J43" s="24" t="s">
        <v>36</v>
      </c>
      <c r="K43" s="25"/>
      <c r="L43" s="25">
        <v>239300</v>
      </c>
      <c r="M43" s="25"/>
      <c r="N43" s="21">
        <f t="shared" si="2"/>
        <v>239300</v>
      </c>
      <c r="O43" s="1"/>
    </row>
    <row r="44" spans="1:253" s="22" customFormat="1" ht="27" customHeight="1" x14ac:dyDescent="0.2">
      <c r="A44" s="16" t="s">
        <v>78</v>
      </c>
      <c r="B44" s="17" t="s">
        <v>79</v>
      </c>
      <c r="C44" s="24" t="s">
        <v>37</v>
      </c>
      <c r="D44" s="24" t="s">
        <v>84</v>
      </c>
      <c r="E44" s="23" t="s">
        <v>39</v>
      </c>
      <c r="F44" s="23" t="s">
        <v>85</v>
      </c>
      <c r="G44" s="24" t="s">
        <v>33</v>
      </c>
      <c r="H44" s="24" t="s">
        <v>82</v>
      </c>
      <c r="I44" s="23" t="s">
        <v>83</v>
      </c>
      <c r="J44" s="24" t="s">
        <v>36</v>
      </c>
      <c r="K44" s="25"/>
      <c r="L44" s="25">
        <v>239525</v>
      </c>
      <c r="M44" s="25"/>
      <c r="N44" s="21">
        <f t="shared" si="2"/>
        <v>239525</v>
      </c>
      <c r="O44" s="1"/>
    </row>
    <row r="45" spans="1:253" s="22" customFormat="1" ht="27" customHeight="1" x14ac:dyDescent="0.2">
      <c r="A45" s="16" t="s">
        <v>78</v>
      </c>
      <c r="B45" s="17" t="s">
        <v>79</v>
      </c>
      <c r="C45" s="24" t="s">
        <v>37</v>
      </c>
      <c r="D45" s="24" t="s">
        <v>86</v>
      </c>
      <c r="E45" s="23" t="s">
        <v>39</v>
      </c>
      <c r="F45" s="23" t="s">
        <v>87</v>
      </c>
      <c r="G45" s="24" t="s">
        <v>33</v>
      </c>
      <c r="H45" s="24" t="s">
        <v>48</v>
      </c>
      <c r="I45" s="23" t="s">
        <v>49</v>
      </c>
      <c r="J45" s="24" t="s">
        <v>36</v>
      </c>
      <c r="K45" s="25"/>
      <c r="L45" s="25"/>
      <c r="M45" s="25">
        <v>1151050</v>
      </c>
      <c r="N45" s="21">
        <f t="shared" si="2"/>
        <v>1151050</v>
      </c>
      <c r="O45" s="1"/>
    </row>
    <row r="46" spans="1:253" s="22" customFormat="1" ht="27" customHeight="1" x14ac:dyDescent="0.2">
      <c r="A46" s="16" t="s">
        <v>78</v>
      </c>
      <c r="B46" s="17" t="s">
        <v>79</v>
      </c>
      <c r="C46" s="24" t="s">
        <v>37</v>
      </c>
      <c r="D46" s="24" t="s">
        <v>86</v>
      </c>
      <c r="E46" s="23" t="s">
        <v>39</v>
      </c>
      <c r="F46" s="23" t="s">
        <v>87</v>
      </c>
      <c r="G46" s="24" t="s">
        <v>33</v>
      </c>
      <c r="H46" s="24" t="s">
        <v>82</v>
      </c>
      <c r="I46" s="23" t="s">
        <v>83</v>
      </c>
      <c r="J46" s="24" t="s">
        <v>36</v>
      </c>
      <c r="K46" s="25"/>
      <c r="L46" s="25"/>
      <c r="M46" s="25">
        <v>1151220</v>
      </c>
      <c r="N46" s="21">
        <f t="shared" si="2"/>
        <v>1151220</v>
      </c>
      <c r="O46" s="1"/>
    </row>
    <row r="47" spans="1:253" s="1" customFormat="1" ht="27" customHeight="1" x14ac:dyDescent="0.2">
      <c r="A47" s="16" t="s">
        <v>78</v>
      </c>
      <c r="B47" s="17" t="s">
        <v>79</v>
      </c>
      <c r="C47" s="24" t="s">
        <v>45</v>
      </c>
      <c r="D47" s="24" t="s">
        <v>88</v>
      </c>
      <c r="E47" s="23" t="s">
        <v>39</v>
      </c>
      <c r="F47" s="23" t="s">
        <v>47</v>
      </c>
      <c r="G47" s="24" t="s">
        <v>33</v>
      </c>
      <c r="H47" s="24" t="s">
        <v>48</v>
      </c>
      <c r="I47" s="23" t="s">
        <v>49</v>
      </c>
      <c r="J47" s="24" t="s">
        <v>36</v>
      </c>
      <c r="K47" s="25">
        <v>6371013</v>
      </c>
      <c r="L47" s="25"/>
      <c r="M47" s="25"/>
      <c r="N47" s="21">
        <f t="shared" si="2"/>
        <v>6371013</v>
      </c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27" customHeight="1" x14ac:dyDescent="0.2">
      <c r="A48" s="16" t="s">
        <v>78</v>
      </c>
      <c r="B48" s="17" t="s">
        <v>79</v>
      </c>
      <c r="C48" s="24" t="s">
        <v>45</v>
      </c>
      <c r="D48" s="24" t="s">
        <v>88</v>
      </c>
      <c r="E48" s="23" t="s">
        <v>39</v>
      </c>
      <c r="F48" s="23" t="s">
        <v>47</v>
      </c>
      <c r="G48" s="24" t="s">
        <v>33</v>
      </c>
      <c r="H48" s="24" t="s">
        <v>82</v>
      </c>
      <c r="I48" s="23" t="s">
        <v>83</v>
      </c>
      <c r="J48" s="24" t="s">
        <v>36</v>
      </c>
      <c r="K48" s="25">
        <v>12167698</v>
      </c>
      <c r="L48" s="25"/>
      <c r="M48" s="25"/>
      <c r="N48" s="21">
        <f t="shared" si="2"/>
        <v>12167698</v>
      </c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27" customHeight="1" x14ac:dyDescent="0.2">
      <c r="A49" s="16" t="s">
        <v>78</v>
      </c>
      <c r="B49" s="17" t="s">
        <v>79</v>
      </c>
      <c r="C49" s="24" t="s">
        <v>45</v>
      </c>
      <c r="D49" s="24" t="s">
        <v>89</v>
      </c>
      <c r="E49" s="23" t="s">
        <v>39</v>
      </c>
      <c r="F49" s="23" t="s">
        <v>51</v>
      </c>
      <c r="G49" s="24" t="s">
        <v>33</v>
      </c>
      <c r="H49" s="24" t="s">
        <v>82</v>
      </c>
      <c r="I49" s="23" t="s">
        <v>83</v>
      </c>
      <c r="J49" s="24" t="s">
        <v>36</v>
      </c>
      <c r="K49" s="25"/>
      <c r="L49" s="25">
        <v>1925160</v>
      </c>
      <c r="M49" s="25"/>
      <c r="N49" s="21">
        <f t="shared" si="2"/>
        <v>1925160</v>
      </c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27" customHeight="1" x14ac:dyDescent="0.2">
      <c r="A50" s="16" t="s">
        <v>78</v>
      </c>
      <c r="B50" s="17" t="s">
        <v>79</v>
      </c>
      <c r="C50" s="24" t="s">
        <v>45</v>
      </c>
      <c r="D50" s="24" t="s">
        <v>90</v>
      </c>
      <c r="E50" s="23" t="s">
        <v>39</v>
      </c>
      <c r="F50" s="23" t="s">
        <v>53</v>
      </c>
      <c r="G50" s="24" t="s">
        <v>33</v>
      </c>
      <c r="H50" s="24" t="s">
        <v>82</v>
      </c>
      <c r="I50" s="23" t="s">
        <v>83</v>
      </c>
      <c r="J50" s="24" t="s">
        <v>36</v>
      </c>
      <c r="K50" s="25"/>
      <c r="L50" s="25"/>
      <c r="M50" s="25">
        <v>5308190</v>
      </c>
      <c r="N50" s="21">
        <f t="shared" si="2"/>
        <v>5308190</v>
      </c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27" customHeight="1" x14ac:dyDescent="0.2">
      <c r="A51" s="16" t="s">
        <v>78</v>
      </c>
      <c r="B51" s="17" t="s">
        <v>79</v>
      </c>
      <c r="C51" s="24" t="s">
        <v>60</v>
      </c>
      <c r="D51" s="24" t="s">
        <v>91</v>
      </c>
      <c r="E51" s="23" t="s">
        <v>39</v>
      </c>
      <c r="F51" s="23" t="s">
        <v>92</v>
      </c>
      <c r="G51" s="18" t="s">
        <v>33</v>
      </c>
      <c r="H51" s="24" t="s">
        <v>48</v>
      </c>
      <c r="I51" s="23" t="s">
        <v>49</v>
      </c>
      <c r="J51" s="18" t="s">
        <v>36</v>
      </c>
      <c r="K51" s="20">
        <v>1430000</v>
      </c>
      <c r="L51" s="20"/>
      <c r="M51" s="20"/>
      <c r="N51" s="21">
        <f t="shared" si="2"/>
        <v>1430000</v>
      </c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27" customHeight="1" x14ac:dyDescent="0.2">
      <c r="A52" s="16" t="s">
        <v>78</v>
      </c>
      <c r="B52" s="17" t="s">
        <v>79</v>
      </c>
      <c r="C52" s="24" t="s">
        <v>60</v>
      </c>
      <c r="D52" s="24" t="s">
        <v>91</v>
      </c>
      <c r="E52" s="23" t="s">
        <v>39</v>
      </c>
      <c r="F52" s="23" t="s">
        <v>92</v>
      </c>
      <c r="G52" s="18" t="s">
        <v>33</v>
      </c>
      <c r="H52" s="24" t="s">
        <v>82</v>
      </c>
      <c r="I52" s="23" t="s">
        <v>83</v>
      </c>
      <c r="J52" s="18" t="s">
        <v>36</v>
      </c>
      <c r="K52" s="25">
        <v>6249220</v>
      </c>
      <c r="L52" s="20"/>
      <c r="M52" s="20"/>
      <c r="N52" s="21">
        <f t="shared" si="2"/>
        <v>6249220</v>
      </c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27" customHeight="1" x14ac:dyDescent="0.2">
      <c r="A53" s="16" t="s">
        <v>78</v>
      </c>
      <c r="B53" s="17" t="s">
        <v>79</v>
      </c>
      <c r="C53" s="24" t="s">
        <v>60</v>
      </c>
      <c r="D53" s="24" t="s">
        <v>93</v>
      </c>
      <c r="E53" s="23" t="s">
        <v>39</v>
      </c>
      <c r="F53" s="23" t="s">
        <v>94</v>
      </c>
      <c r="G53" s="24" t="s">
        <v>33</v>
      </c>
      <c r="H53" s="24" t="s">
        <v>48</v>
      </c>
      <c r="I53" s="23" t="s">
        <v>49</v>
      </c>
      <c r="J53" s="24" t="s">
        <v>36</v>
      </c>
      <c r="K53" s="25"/>
      <c r="L53" s="25">
        <v>122000</v>
      </c>
      <c r="M53" s="25"/>
      <c r="N53" s="21">
        <f t="shared" si="2"/>
        <v>122000</v>
      </c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27" customHeight="1" x14ac:dyDescent="0.2">
      <c r="A54" s="16" t="s">
        <v>78</v>
      </c>
      <c r="B54" s="17" t="s">
        <v>79</v>
      </c>
      <c r="C54" s="24" t="s">
        <v>60</v>
      </c>
      <c r="D54" s="24" t="s">
        <v>93</v>
      </c>
      <c r="E54" s="23" t="s">
        <v>39</v>
      </c>
      <c r="F54" s="23" t="s">
        <v>94</v>
      </c>
      <c r="G54" s="24" t="s">
        <v>33</v>
      </c>
      <c r="H54" s="24" t="s">
        <v>82</v>
      </c>
      <c r="I54" s="23" t="s">
        <v>83</v>
      </c>
      <c r="J54" s="24" t="s">
        <v>36</v>
      </c>
      <c r="K54" s="25"/>
      <c r="L54" s="25">
        <v>248275</v>
      </c>
      <c r="M54" s="25"/>
      <c r="N54" s="21">
        <f t="shared" si="2"/>
        <v>248275</v>
      </c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27" customHeight="1" x14ac:dyDescent="0.2">
      <c r="A55" s="16" t="s">
        <v>78</v>
      </c>
      <c r="B55" s="17" t="s">
        <v>79</v>
      </c>
      <c r="C55" s="24" t="s">
        <v>60</v>
      </c>
      <c r="D55" s="24" t="s">
        <v>95</v>
      </c>
      <c r="E55" s="23" t="s">
        <v>39</v>
      </c>
      <c r="F55" s="23" t="s">
        <v>96</v>
      </c>
      <c r="G55" s="24" t="s">
        <v>33</v>
      </c>
      <c r="H55" s="24" t="s">
        <v>48</v>
      </c>
      <c r="I55" s="23" t="s">
        <v>49</v>
      </c>
      <c r="J55" s="24" t="s">
        <v>36</v>
      </c>
      <c r="K55" s="25"/>
      <c r="L55" s="25"/>
      <c r="M55" s="25">
        <v>218500</v>
      </c>
      <c r="N55" s="21">
        <f t="shared" si="2"/>
        <v>218500</v>
      </c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22" customFormat="1" ht="27" customHeight="1" x14ac:dyDescent="0.2">
      <c r="A56" s="16" t="s">
        <v>78</v>
      </c>
      <c r="B56" s="17" t="s">
        <v>79</v>
      </c>
      <c r="C56" s="24" t="s">
        <v>60</v>
      </c>
      <c r="D56" s="24" t="s">
        <v>95</v>
      </c>
      <c r="E56" s="23" t="s">
        <v>39</v>
      </c>
      <c r="F56" s="23" t="s">
        <v>96</v>
      </c>
      <c r="G56" s="24" t="s">
        <v>33</v>
      </c>
      <c r="H56" s="24" t="s">
        <v>82</v>
      </c>
      <c r="I56" s="23" t="s">
        <v>83</v>
      </c>
      <c r="J56" s="24" t="s">
        <v>36</v>
      </c>
      <c r="K56" s="25"/>
      <c r="L56" s="25"/>
      <c r="M56" s="25">
        <v>274010</v>
      </c>
      <c r="N56" s="21">
        <f t="shared" si="2"/>
        <v>274010</v>
      </c>
      <c r="O56" s="1"/>
    </row>
    <row r="57" spans="1:253" s="1" customFormat="1" ht="21" customHeight="1" x14ac:dyDescent="0.2">
      <c r="A57" s="74" t="s">
        <v>97</v>
      </c>
      <c r="B57" s="75"/>
      <c r="C57" s="75"/>
      <c r="D57" s="75"/>
      <c r="E57" s="75"/>
      <c r="F57" s="75"/>
      <c r="G57" s="75"/>
      <c r="H57" s="75"/>
      <c r="I57" s="75"/>
      <c r="J57" s="76"/>
      <c r="K57" s="31">
        <f>SUM(K41:K56)</f>
        <v>30914626</v>
      </c>
      <c r="L57" s="31">
        <f>SUM(L41:L56)</f>
        <v>2774260</v>
      </c>
      <c r="M57" s="31">
        <f>SUM(M41:M56)</f>
        <v>8102970</v>
      </c>
      <c r="N57" s="32">
        <f>SUM(N41:N56)</f>
        <v>41791856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s="22" customFormat="1" ht="27" customHeight="1" x14ac:dyDescent="0.2">
      <c r="A58" s="16" t="s">
        <v>98</v>
      </c>
      <c r="B58" s="34" t="s">
        <v>99</v>
      </c>
      <c r="C58" s="18" t="s">
        <v>60</v>
      </c>
      <c r="D58" s="18" t="s">
        <v>100</v>
      </c>
      <c r="E58" s="34" t="s">
        <v>39</v>
      </c>
      <c r="F58" s="34" t="s">
        <v>101</v>
      </c>
      <c r="G58" s="18" t="s">
        <v>33</v>
      </c>
      <c r="H58" s="18" t="s">
        <v>34</v>
      </c>
      <c r="I58" s="34" t="s">
        <v>35</v>
      </c>
      <c r="J58" s="18" t="s">
        <v>33</v>
      </c>
      <c r="K58" s="20">
        <v>3738110</v>
      </c>
      <c r="L58" s="20"/>
      <c r="M58" s="20"/>
      <c r="N58" s="21">
        <f>K58+L58+M58</f>
        <v>3738110</v>
      </c>
      <c r="O58" s="1"/>
    </row>
    <row r="59" spans="1:253" s="22" customFormat="1" ht="27" customHeight="1" x14ac:dyDescent="0.2">
      <c r="A59" s="16" t="s">
        <v>98</v>
      </c>
      <c r="B59" s="34" t="s">
        <v>99</v>
      </c>
      <c r="C59" s="24" t="s">
        <v>60</v>
      </c>
      <c r="D59" s="24" t="s">
        <v>100</v>
      </c>
      <c r="E59" s="35" t="s">
        <v>39</v>
      </c>
      <c r="F59" s="35" t="s">
        <v>101</v>
      </c>
      <c r="G59" s="24" t="s">
        <v>33</v>
      </c>
      <c r="H59" s="24" t="s">
        <v>48</v>
      </c>
      <c r="I59" s="35" t="s">
        <v>49</v>
      </c>
      <c r="J59" s="24" t="s">
        <v>33</v>
      </c>
      <c r="K59" s="25">
        <v>70000</v>
      </c>
      <c r="L59" s="20"/>
      <c r="M59" s="20"/>
      <c r="N59" s="21">
        <f>K59+L59+M59</f>
        <v>70000</v>
      </c>
      <c r="O59" s="1"/>
    </row>
    <row r="60" spans="1:253" s="22" customFormat="1" ht="27" customHeight="1" x14ac:dyDescent="0.2">
      <c r="A60" s="16" t="s">
        <v>98</v>
      </c>
      <c r="B60" s="34" t="s">
        <v>99</v>
      </c>
      <c r="C60" s="24" t="s">
        <v>60</v>
      </c>
      <c r="D60" s="24" t="s">
        <v>100</v>
      </c>
      <c r="E60" s="35" t="s">
        <v>39</v>
      </c>
      <c r="F60" s="35" t="s">
        <v>101</v>
      </c>
      <c r="G60" s="24" t="s">
        <v>33</v>
      </c>
      <c r="H60" s="24" t="s">
        <v>34</v>
      </c>
      <c r="I60" s="35" t="s">
        <v>35</v>
      </c>
      <c r="J60" s="24" t="s">
        <v>36</v>
      </c>
      <c r="K60" s="25">
        <v>107736</v>
      </c>
      <c r="L60" s="25"/>
      <c r="M60" s="25"/>
      <c r="N60" s="21">
        <f>K60+L60+M60</f>
        <v>107736</v>
      </c>
      <c r="O60" s="1"/>
    </row>
    <row r="61" spans="1:253" s="22" customFormat="1" ht="27" customHeight="1" x14ac:dyDescent="0.2">
      <c r="A61" s="16" t="s">
        <v>98</v>
      </c>
      <c r="B61" s="34" t="s">
        <v>99</v>
      </c>
      <c r="C61" s="24" t="s">
        <v>37</v>
      </c>
      <c r="D61" s="24" t="s">
        <v>102</v>
      </c>
      <c r="E61" s="35" t="s">
        <v>39</v>
      </c>
      <c r="F61" s="35" t="s">
        <v>103</v>
      </c>
      <c r="G61" s="24" t="s">
        <v>33</v>
      </c>
      <c r="H61" s="24" t="s">
        <v>34</v>
      </c>
      <c r="I61" s="35" t="s">
        <v>35</v>
      </c>
      <c r="J61" s="24" t="s">
        <v>36</v>
      </c>
      <c r="K61" s="25">
        <v>33600</v>
      </c>
      <c r="L61" s="25"/>
      <c r="M61" s="25"/>
      <c r="N61" s="21">
        <f t="shared" ref="N61" si="3">K61+L61+M61</f>
        <v>33600</v>
      </c>
      <c r="O61" s="1"/>
    </row>
    <row r="62" spans="1:253" s="22" customFormat="1" ht="27" customHeight="1" x14ac:dyDescent="0.2">
      <c r="A62" s="16" t="s">
        <v>98</v>
      </c>
      <c r="B62" s="34" t="s">
        <v>99</v>
      </c>
      <c r="C62" s="18" t="s">
        <v>45</v>
      </c>
      <c r="D62" s="18" t="s">
        <v>104</v>
      </c>
      <c r="E62" s="35" t="s">
        <v>39</v>
      </c>
      <c r="F62" s="36" t="s">
        <v>105</v>
      </c>
      <c r="G62" s="18" t="s">
        <v>33</v>
      </c>
      <c r="H62" s="18" t="s">
        <v>34</v>
      </c>
      <c r="I62" s="35" t="s">
        <v>35</v>
      </c>
      <c r="J62" s="18" t="s">
        <v>36</v>
      </c>
      <c r="K62" s="20">
        <v>468600</v>
      </c>
      <c r="L62" s="20"/>
      <c r="M62" s="20"/>
      <c r="N62" s="21">
        <f>K62+L62+M62</f>
        <v>468600</v>
      </c>
      <c r="O62" s="1"/>
    </row>
    <row r="63" spans="1:253" s="22" customFormat="1" ht="27" customHeight="1" x14ac:dyDescent="0.2">
      <c r="A63" s="27" t="s">
        <v>98</v>
      </c>
      <c r="B63" s="37" t="s">
        <v>99</v>
      </c>
      <c r="C63" s="28" t="s">
        <v>45</v>
      </c>
      <c r="D63" s="28" t="s">
        <v>106</v>
      </c>
      <c r="E63" s="38" t="s">
        <v>39</v>
      </c>
      <c r="F63" s="38" t="s">
        <v>107</v>
      </c>
      <c r="G63" s="28" t="s">
        <v>33</v>
      </c>
      <c r="H63" s="28" t="s">
        <v>34</v>
      </c>
      <c r="I63" s="38" t="s">
        <v>35</v>
      </c>
      <c r="J63" s="28" t="s">
        <v>36</v>
      </c>
      <c r="K63" s="29">
        <v>27672</v>
      </c>
      <c r="L63" s="39"/>
      <c r="M63" s="39"/>
      <c r="N63" s="30">
        <f t="shared" ref="N63" si="4">K63+L63+M63</f>
        <v>27672</v>
      </c>
      <c r="O63" s="1"/>
    </row>
    <row r="64" spans="1:253" s="1" customFormat="1" ht="21" customHeight="1" x14ac:dyDescent="0.2">
      <c r="A64" s="74" t="s">
        <v>108</v>
      </c>
      <c r="B64" s="75"/>
      <c r="C64" s="75"/>
      <c r="D64" s="75"/>
      <c r="E64" s="75"/>
      <c r="F64" s="75"/>
      <c r="G64" s="75"/>
      <c r="H64" s="75"/>
      <c r="I64" s="75"/>
      <c r="J64" s="76"/>
      <c r="K64" s="31">
        <f>SUM(K58:K63)</f>
        <v>4445718</v>
      </c>
      <c r="L64" s="31">
        <f t="shared" ref="L64:M64" si="5">SUM(L58:L63)</f>
        <v>0</v>
      </c>
      <c r="M64" s="31">
        <f t="shared" si="5"/>
        <v>0</v>
      </c>
      <c r="N64" s="32">
        <f>SUM(N58:N63)</f>
        <v>4445718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s="22" customFormat="1" ht="33" customHeight="1" x14ac:dyDescent="0.2">
      <c r="A65" s="16" t="s">
        <v>109</v>
      </c>
      <c r="B65" s="34" t="s">
        <v>110</v>
      </c>
      <c r="C65" s="18" t="s">
        <v>111</v>
      </c>
      <c r="D65" s="18" t="s">
        <v>112</v>
      </c>
      <c r="E65" s="34" t="s">
        <v>113</v>
      </c>
      <c r="F65" s="34" t="s">
        <v>114</v>
      </c>
      <c r="G65" s="18" t="s">
        <v>115</v>
      </c>
      <c r="H65" s="18" t="s">
        <v>116</v>
      </c>
      <c r="I65" s="34" t="s">
        <v>117</v>
      </c>
      <c r="J65" s="18" t="s">
        <v>33</v>
      </c>
      <c r="K65" s="20"/>
      <c r="L65" s="20"/>
      <c r="M65" s="20">
        <v>64222271</v>
      </c>
      <c r="N65" s="21">
        <f>K65+L65+M65</f>
        <v>64222271</v>
      </c>
      <c r="O65" s="1"/>
    </row>
    <row r="66" spans="1:253" s="22" customFormat="1" ht="33" customHeight="1" x14ac:dyDescent="0.2">
      <c r="A66" s="40" t="s">
        <v>109</v>
      </c>
      <c r="B66" s="35" t="s">
        <v>110</v>
      </c>
      <c r="C66" s="24" t="s">
        <v>111</v>
      </c>
      <c r="D66" s="24" t="s">
        <v>112</v>
      </c>
      <c r="E66" s="35" t="s">
        <v>113</v>
      </c>
      <c r="F66" s="35" t="s">
        <v>114</v>
      </c>
      <c r="G66" s="24" t="s">
        <v>115</v>
      </c>
      <c r="H66" s="24" t="s">
        <v>118</v>
      </c>
      <c r="I66" s="35" t="s">
        <v>119</v>
      </c>
      <c r="J66" s="24" t="s">
        <v>33</v>
      </c>
      <c r="K66" s="25"/>
      <c r="L66" s="20"/>
      <c r="M66" s="20">
        <v>104190076</v>
      </c>
      <c r="N66" s="21">
        <f>K66+L66+M66</f>
        <v>104190076</v>
      </c>
      <c r="O66" s="1"/>
    </row>
    <row r="67" spans="1:253" s="22" customFormat="1" ht="33" customHeight="1" x14ac:dyDescent="0.2">
      <c r="A67" s="40" t="s">
        <v>120</v>
      </c>
      <c r="B67" s="35" t="s">
        <v>121</v>
      </c>
      <c r="C67" s="24" t="s">
        <v>111</v>
      </c>
      <c r="D67" s="24" t="s">
        <v>122</v>
      </c>
      <c r="E67" s="35" t="s">
        <v>113</v>
      </c>
      <c r="F67" s="35" t="s">
        <v>123</v>
      </c>
      <c r="G67" s="24" t="s">
        <v>115</v>
      </c>
      <c r="H67" s="24" t="s">
        <v>116</v>
      </c>
      <c r="I67" s="35" t="s">
        <v>117</v>
      </c>
      <c r="J67" s="24" t="s">
        <v>33</v>
      </c>
      <c r="K67" s="25"/>
      <c r="L67" s="20"/>
      <c r="M67" s="20">
        <v>1258739</v>
      </c>
      <c r="N67" s="21">
        <f t="shared" ref="N67:N72" si="6">K67+L67+M67</f>
        <v>1258739</v>
      </c>
      <c r="O67" s="1"/>
    </row>
    <row r="68" spans="1:253" s="22" customFormat="1" ht="33" customHeight="1" x14ac:dyDescent="0.2">
      <c r="A68" s="40" t="s">
        <v>120</v>
      </c>
      <c r="B68" s="35" t="s">
        <v>121</v>
      </c>
      <c r="C68" s="24" t="s">
        <v>111</v>
      </c>
      <c r="D68" s="24" t="s">
        <v>122</v>
      </c>
      <c r="E68" s="35" t="s">
        <v>113</v>
      </c>
      <c r="F68" s="35" t="s">
        <v>123</v>
      </c>
      <c r="G68" s="24" t="s">
        <v>115</v>
      </c>
      <c r="H68" s="24" t="s">
        <v>118</v>
      </c>
      <c r="I68" s="35" t="s">
        <v>119</v>
      </c>
      <c r="J68" s="24" t="s">
        <v>33</v>
      </c>
      <c r="K68" s="25"/>
      <c r="L68" s="20"/>
      <c r="M68" s="20">
        <v>2126328</v>
      </c>
      <c r="N68" s="21">
        <f t="shared" si="6"/>
        <v>2126328</v>
      </c>
      <c r="O68" s="1"/>
    </row>
    <row r="69" spans="1:253" s="22" customFormat="1" ht="33" customHeight="1" x14ac:dyDescent="0.2">
      <c r="A69" s="40" t="s">
        <v>109</v>
      </c>
      <c r="B69" s="35" t="s">
        <v>110</v>
      </c>
      <c r="C69" s="24" t="s">
        <v>111</v>
      </c>
      <c r="D69" s="24" t="s">
        <v>124</v>
      </c>
      <c r="E69" s="35" t="s">
        <v>113</v>
      </c>
      <c r="F69" s="35" t="s">
        <v>125</v>
      </c>
      <c r="G69" s="24" t="s">
        <v>115</v>
      </c>
      <c r="H69" s="24" t="s">
        <v>34</v>
      </c>
      <c r="I69" s="35" t="s">
        <v>35</v>
      </c>
      <c r="J69" s="24" t="s">
        <v>33</v>
      </c>
      <c r="K69" s="25">
        <v>779195</v>
      </c>
      <c r="L69" s="20"/>
      <c r="M69" s="20"/>
      <c r="N69" s="21">
        <f t="shared" si="6"/>
        <v>779195</v>
      </c>
      <c r="O69" s="1"/>
    </row>
    <row r="70" spans="1:253" s="22" customFormat="1" ht="33" customHeight="1" x14ac:dyDescent="0.2">
      <c r="A70" s="40" t="s">
        <v>109</v>
      </c>
      <c r="B70" s="35" t="s">
        <v>110</v>
      </c>
      <c r="C70" s="24" t="s">
        <v>111</v>
      </c>
      <c r="D70" s="24" t="s">
        <v>124</v>
      </c>
      <c r="E70" s="35" t="s">
        <v>113</v>
      </c>
      <c r="F70" s="35" t="s">
        <v>125</v>
      </c>
      <c r="G70" s="24" t="s">
        <v>115</v>
      </c>
      <c r="H70" s="24" t="s">
        <v>116</v>
      </c>
      <c r="I70" s="35" t="s">
        <v>117</v>
      </c>
      <c r="J70" s="24" t="s">
        <v>33</v>
      </c>
      <c r="K70" s="25">
        <v>321928</v>
      </c>
      <c r="L70" s="20"/>
      <c r="M70" s="20"/>
      <c r="N70" s="21">
        <f t="shared" si="6"/>
        <v>321928</v>
      </c>
      <c r="O70" s="1"/>
    </row>
    <row r="71" spans="1:253" s="22" customFormat="1" ht="33" customHeight="1" x14ac:dyDescent="0.2">
      <c r="A71" s="40" t="s">
        <v>109</v>
      </c>
      <c r="B71" s="35" t="s">
        <v>110</v>
      </c>
      <c r="C71" s="24" t="s">
        <v>111</v>
      </c>
      <c r="D71" s="24" t="s">
        <v>124</v>
      </c>
      <c r="E71" s="35" t="s">
        <v>113</v>
      </c>
      <c r="F71" s="35" t="s">
        <v>125</v>
      </c>
      <c r="G71" s="24" t="s">
        <v>115</v>
      </c>
      <c r="H71" s="24" t="s">
        <v>118</v>
      </c>
      <c r="I71" s="35" t="s">
        <v>119</v>
      </c>
      <c r="J71" s="24" t="s">
        <v>33</v>
      </c>
      <c r="K71" s="25">
        <v>485558</v>
      </c>
      <c r="L71" s="20"/>
      <c r="M71" s="20"/>
      <c r="N71" s="21">
        <f t="shared" si="6"/>
        <v>485558</v>
      </c>
      <c r="O71" s="1"/>
    </row>
    <row r="72" spans="1:253" s="22" customFormat="1" ht="27" customHeight="1" x14ac:dyDescent="0.2">
      <c r="A72" s="27"/>
      <c r="B72" s="37"/>
      <c r="C72" s="28"/>
      <c r="D72" s="28"/>
      <c r="E72" s="38"/>
      <c r="F72" s="38"/>
      <c r="G72" s="28"/>
      <c r="H72" s="28"/>
      <c r="I72" s="38"/>
      <c r="J72" s="28"/>
      <c r="K72" s="29"/>
      <c r="L72" s="39"/>
      <c r="M72" s="39"/>
      <c r="N72" s="30">
        <f t="shared" si="6"/>
        <v>0</v>
      </c>
      <c r="O72" s="1"/>
    </row>
    <row r="73" spans="1:253" s="1" customFormat="1" ht="21" customHeight="1" thickBot="1" x14ac:dyDescent="0.25">
      <c r="A73" s="77" t="s">
        <v>126</v>
      </c>
      <c r="B73" s="78"/>
      <c r="C73" s="78"/>
      <c r="D73" s="78"/>
      <c r="E73" s="78"/>
      <c r="F73" s="78"/>
      <c r="G73" s="78"/>
      <c r="H73" s="78"/>
      <c r="I73" s="78"/>
      <c r="J73" s="79"/>
      <c r="K73" s="41">
        <f>SUM(K65:K72)</f>
        <v>1586681</v>
      </c>
      <c r="L73" s="41">
        <f>SUM(L65:L72)</f>
        <v>0</v>
      </c>
      <c r="M73" s="41">
        <f>SUM(M65:M72)</f>
        <v>171797414</v>
      </c>
      <c r="N73" s="42">
        <f>SUM(N65:N72)</f>
        <v>173384095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s="1" customFormat="1" ht="21" customHeight="1" thickBot="1" x14ac:dyDescent="0.25">
      <c r="A74" s="66" t="s">
        <v>127</v>
      </c>
      <c r="B74" s="67"/>
      <c r="C74" s="67"/>
      <c r="D74" s="67"/>
      <c r="E74" s="67"/>
      <c r="F74" s="67"/>
      <c r="G74" s="67"/>
      <c r="H74" s="67"/>
      <c r="I74" s="67"/>
      <c r="J74" s="68"/>
      <c r="K74" s="43">
        <f>K40+K57+K64+K73</f>
        <v>683609569</v>
      </c>
      <c r="L74" s="43">
        <f t="shared" ref="L74:M74" si="7">L40+L57+L64+L73</f>
        <v>100047960</v>
      </c>
      <c r="M74" s="43">
        <f t="shared" si="7"/>
        <v>368556441</v>
      </c>
      <c r="N74" s="56">
        <f>N40+N57+N64+N73</f>
        <v>1152213970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s="1" customFormat="1" ht="21" customHeight="1" x14ac:dyDescent="0.2">
      <c r="A75" s="71" t="s">
        <v>128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3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s="1" customFormat="1" ht="27" customHeight="1" x14ac:dyDescent="0.2">
      <c r="A76" s="40" t="s">
        <v>27</v>
      </c>
      <c r="B76" s="23" t="s">
        <v>28</v>
      </c>
      <c r="C76" s="24" t="s">
        <v>29</v>
      </c>
      <c r="D76" s="24" t="s">
        <v>129</v>
      </c>
      <c r="E76" s="23" t="s">
        <v>130</v>
      </c>
      <c r="F76" s="23" t="s">
        <v>131</v>
      </c>
      <c r="G76" s="24" t="s">
        <v>33</v>
      </c>
      <c r="H76" s="24" t="s">
        <v>132</v>
      </c>
      <c r="I76" s="23" t="s">
        <v>133</v>
      </c>
      <c r="J76" s="24" t="s">
        <v>134</v>
      </c>
      <c r="K76" s="25">
        <v>13000000</v>
      </c>
      <c r="L76" s="20"/>
      <c r="M76" s="20"/>
      <c r="N76" s="21">
        <f t="shared" ref="N76:N78" si="8">K76+L76+M76</f>
        <v>13000000</v>
      </c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27" customHeight="1" x14ac:dyDescent="0.2">
      <c r="A77" s="40" t="s">
        <v>27</v>
      </c>
      <c r="B77" s="23" t="s">
        <v>28</v>
      </c>
      <c r="C77" s="24" t="s">
        <v>60</v>
      </c>
      <c r="D77" s="24" t="s">
        <v>135</v>
      </c>
      <c r="E77" s="23" t="s">
        <v>39</v>
      </c>
      <c r="F77" s="23" t="s">
        <v>136</v>
      </c>
      <c r="G77" s="24" t="s">
        <v>33</v>
      </c>
      <c r="H77" s="24" t="s">
        <v>34</v>
      </c>
      <c r="I77" s="23" t="s">
        <v>35</v>
      </c>
      <c r="J77" s="24" t="s">
        <v>36</v>
      </c>
      <c r="K77" s="25"/>
      <c r="L77" s="20"/>
      <c r="M77" s="20">
        <v>9366709</v>
      </c>
      <c r="N77" s="21">
        <f t="shared" si="8"/>
        <v>9366709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27" customHeight="1" x14ac:dyDescent="0.2">
      <c r="A78" s="40" t="s">
        <v>27</v>
      </c>
      <c r="B78" s="23" t="s">
        <v>28</v>
      </c>
      <c r="C78" s="24" t="s">
        <v>60</v>
      </c>
      <c r="D78" s="24" t="s">
        <v>135</v>
      </c>
      <c r="E78" s="23" t="s">
        <v>39</v>
      </c>
      <c r="F78" s="23" t="s">
        <v>136</v>
      </c>
      <c r="G78" s="24" t="s">
        <v>33</v>
      </c>
      <c r="H78" s="24" t="s">
        <v>48</v>
      </c>
      <c r="I78" s="23" t="s">
        <v>49</v>
      </c>
      <c r="J78" s="24" t="s">
        <v>36</v>
      </c>
      <c r="K78" s="25"/>
      <c r="L78" s="20"/>
      <c r="M78" s="20">
        <v>53260</v>
      </c>
      <c r="N78" s="21">
        <f t="shared" si="8"/>
        <v>53260</v>
      </c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20.25" customHeight="1" x14ac:dyDescent="0.2">
      <c r="A79" s="74" t="s">
        <v>137</v>
      </c>
      <c r="B79" s="75"/>
      <c r="C79" s="75"/>
      <c r="D79" s="75"/>
      <c r="E79" s="75"/>
      <c r="F79" s="75"/>
      <c r="G79" s="75"/>
      <c r="H79" s="75"/>
      <c r="I79" s="75"/>
      <c r="J79" s="76"/>
      <c r="K79" s="31">
        <f>SUM(K76:K78)</f>
        <v>13000000</v>
      </c>
      <c r="L79" s="31">
        <f>SUM(L76:L78)</f>
        <v>0</v>
      </c>
      <c r="M79" s="31">
        <f>SUM(M76:M78)</f>
        <v>9419969</v>
      </c>
      <c r="N79" s="32">
        <f>SUM(N76:N78)</f>
        <v>22419969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s="1" customFormat="1" ht="27.75" customHeight="1" x14ac:dyDescent="0.2">
      <c r="A80" s="16" t="s">
        <v>78</v>
      </c>
      <c r="B80" s="17" t="s">
        <v>79</v>
      </c>
      <c r="C80" s="18" t="s">
        <v>29</v>
      </c>
      <c r="D80" s="18" t="s">
        <v>138</v>
      </c>
      <c r="E80" s="17" t="s">
        <v>31</v>
      </c>
      <c r="F80" s="17" t="s">
        <v>139</v>
      </c>
      <c r="G80" s="18" t="s">
        <v>33</v>
      </c>
      <c r="H80" s="18" t="s">
        <v>82</v>
      </c>
      <c r="I80" s="17" t="s">
        <v>83</v>
      </c>
      <c r="J80" s="18" t="s">
        <v>36</v>
      </c>
      <c r="K80" s="20">
        <v>72500</v>
      </c>
      <c r="L80" s="44"/>
      <c r="M80" s="44"/>
      <c r="N80" s="21">
        <f>K80+L80+M80</f>
        <v>72500</v>
      </c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27.75" customHeight="1" x14ac:dyDescent="0.2">
      <c r="A81" s="16" t="s">
        <v>78</v>
      </c>
      <c r="B81" s="17" t="s">
        <v>79</v>
      </c>
      <c r="C81" s="18" t="s">
        <v>29</v>
      </c>
      <c r="D81" s="18" t="s">
        <v>138</v>
      </c>
      <c r="E81" s="17" t="s">
        <v>31</v>
      </c>
      <c r="F81" s="17" t="s">
        <v>139</v>
      </c>
      <c r="G81" s="18" t="s">
        <v>33</v>
      </c>
      <c r="H81" s="24" t="s">
        <v>34</v>
      </c>
      <c r="I81" s="23" t="s">
        <v>35</v>
      </c>
      <c r="J81" s="18" t="s">
        <v>134</v>
      </c>
      <c r="K81" s="20">
        <v>278230</v>
      </c>
      <c r="L81" s="44"/>
      <c r="M81" s="44"/>
      <c r="N81" s="21">
        <f>K81+L81+M81</f>
        <v>278230</v>
      </c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27.75" customHeight="1" x14ac:dyDescent="0.2">
      <c r="A82" s="16" t="s">
        <v>78</v>
      </c>
      <c r="B82" s="17" t="s">
        <v>79</v>
      </c>
      <c r="C82" s="24" t="s">
        <v>29</v>
      </c>
      <c r="D82" s="24" t="s">
        <v>140</v>
      </c>
      <c r="E82" s="23" t="s">
        <v>31</v>
      </c>
      <c r="F82" s="23" t="s">
        <v>141</v>
      </c>
      <c r="G82" s="24" t="s">
        <v>33</v>
      </c>
      <c r="H82" s="24" t="s">
        <v>82</v>
      </c>
      <c r="I82" s="23" t="s">
        <v>83</v>
      </c>
      <c r="J82" s="24" t="s">
        <v>36</v>
      </c>
      <c r="K82" s="25">
        <v>1140000</v>
      </c>
      <c r="L82" s="45"/>
      <c r="M82" s="45"/>
      <c r="N82" s="21">
        <f>K82+L82+M82</f>
        <v>1140000</v>
      </c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27.75" customHeight="1" x14ac:dyDescent="0.2">
      <c r="A83" s="16" t="s">
        <v>78</v>
      </c>
      <c r="B83" s="17" t="s">
        <v>79</v>
      </c>
      <c r="C83" s="24" t="s">
        <v>29</v>
      </c>
      <c r="D83" s="24" t="s">
        <v>142</v>
      </c>
      <c r="E83" s="23" t="s">
        <v>31</v>
      </c>
      <c r="F83" s="23" t="s">
        <v>143</v>
      </c>
      <c r="G83" s="24" t="s">
        <v>33</v>
      </c>
      <c r="H83" s="24" t="s">
        <v>82</v>
      </c>
      <c r="I83" s="23" t="s">
        <v>83</v>
      </c>
      <c r="J83" s="24" t="s">
        <v>36</v>
      </c>
      <c r="K83" s="25">
        <v>100000</v>
      </c>
      <c r="L83" s="45"/>
      <c r="M83" s="45"/>
      <c r="N83" s="21">
        <f t="shared" ref="N83:N140" si="9">K83+L83+M83</f>
        <v>100000</v>
      </c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27.75" customHeight="1" x14ac:dyDescent="0.2">
      <c r="A84" s="16" t="s">
        <v>78</v>
      </c>
      <c r="B84" s="17" t="s">
        <v>79</v>
      </c>
      <c r="C84" s="24" t="s">
        <v>29</v>
      </c>
      <c r="D84" s="24" t="s">
        <v>144</v>
      </c>
      <c r="E84" s="23" t="s">
        <v>31</v>
      </c>
      <c r="F84" s="23" t="s">
        <v>145</v>
      </c>
      <c r="G84" s="24" t="s">
        <v>33</v>
      </c>
      <c r="H84" s="24" t="s">
        <v>82</v>
      </c>
      <c r="I84" s="23" t="s">
        <v>83</v>
      </c>
      <c r="J84" s="24" t="s">
        <v>36</v>
      </c>
      <c r="K84" s="25">
        <v>245000</v>
      </c>
      <c r="L84" s="45"/>
      <c r="M84" s="45"/>
      <c r="N84" s="21">
        <f t="shared" si="9"/>
        <v>245000</v>
      </c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27.75" customHeight="1" x14ac:dyDescent="0.2">
      <c r="A85" s="16" t="s">
        <v>78</v>
      </c>
      <c r="B85" s="17" t="s">
        <v>79</v>
      </c>
      <c r="C85" s="24" t="s">
        <v>29</v>
      </c>
      <c r="D85" s="24" t="s">
        <v>146</v>
      </c>
      <c r="E85" s="23" t="s">
        <v>31</v>
      </c>
      <c r="F85" s="23" t="s">
        <v>147</v>
      </c>
      <c r="G85" s="24" t="s">
        <v>33</v>
      </c>
      <c r="H85" s="24" t="s">
        <v>82</v>
      </c>
      <c r="I85" s="23" t="s">
        <v>83</v>
      </c>
      <c r="J85" s="24" t="s">
        <v>36</v>
      </c>
      <c r="K85" s="25"/>
      <c r="L85" s="20"/>
      <c r="M85" s="20">
        <v>105000</v>
      </c>
      <c r="N85" s="21">
        <f t="shared" si="9"/>
        <v>105000</v>
      </c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27.75" customHeight="1" x14ac:dyDescent="0.2">
      <c r="A86" s="16" t="s">
        <v>78</v>
      </c>
      <c r="B86" s="17" t="s">
        <v>79</v>
      </c>
      <c r="C86" s="24" t="s">
        <v>29</v>
      </c>
      <c r="D86" s="24" t="s">
        <v>146</v>
      </c>
      <c r="E86" s="23" t="s">
        <v>31</v>
      </c>
      <c r="F86" s="23" t="s">
        <v>147</v>
      </c>
      <c r="G86" s="24" t="s">
        <v>33</v>
      </c>
      <c r="H86" s="24" t="s">
        <v>34</v>
      </c>
      <c r="I86" s="23" t="s">
        <v>35</v>
      </c>
      <c r="J86" s="18" t="s">
        <v>134</v>
      </c>
      <c r="K86" s="25"/>
      <c r="L86" s="20"/>
      <c r="M86" s="20">
        <v>5000</v>
      </c>
      <c r="N86" s="21">
        <f t="shared" si="9"/>
        <v>5000</v>
      </c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27.75" customHeight="1" x14ac:dyDescent="0.2">
      <c r="A87" s="16" t="s">
        <v>78</v>
      </c>
      <c r="B87" s="17" t="s">
        <v>79</v>
      </c>
      <c r="C87" s="24" t="s">
        <v>29</v>
      </c>
      <c r="D87" s="24" t="s">
        <v>148</v>
      </c>
      <c r="E87" s="23" t="s">
        <v>31</v>
      </c>
      <c r="F87" s="23" t="s">
        <v>149</v>
      </c>
      <c r="G87" s="24" t="s">
        <v>33</v>
      </c>
      <c r="H87" s="24" t="s">
        <v>82</v>
      </c>
      <c r="I87" s="23" t="s">
        <v>83</v>
      </c>
      <c r="J87" s="24" t="s">
        <v>36</v>
      </c>
      <c r="K87" s="25">
        <v>27500</v>
      </c>
      <c r="L87" s="20"/>
      <c r="M87" s="20"/>
      <c r="N87" s="21">
        <f t="shared" si="9"/>
        <v>27500</v>
      </c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27.75" customHeight="1" x14ac:dyDescent="0.2">
      <c r="A88" s="16" t="s">
        <v>78</v>
      </c>
      <c r="B88" s="17" t="s">
        <v>79</v>
      </c>
      <c r="C88" s="24" t="s">
        <v>29</v>
      </c>
      <c r="D88" s="24" t="s">
        <v>150</v>
      </c>
      <c r="E88" s="23" t="s">
        <v>31</v>
      </c>
      <c r="F88" s="23" t="s">
        <v>151</v>
      </c>
      <c r="G88" s="24" t="s">
        <v>33</v>
      </c>
      <c r="H88" s="24" t="s">
        <v>82</v>
      </c>
      <c r="I88" s="23" t="s">
        <v>83</v>
      </c>
      <c r="J88" s="24" t="s">
        <v>36</v>
      </c>
      <c r="K88" s="25">
        <v>17000</v>
      </c>
      <c r="L88" s="20"/>
      <c r="M88" s="20"/>
      <c r="N88" s="21">
        <f t="shared" si="9"/>
        <v>17000</v>
      </c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27.75" customHeight="1" x14ac:dyDescent="0.2">
      <c r="A89" s="16" t="s">
        <v>78</v>
      </c>
      <c r="B89" s="17" t="s">
        <v>79</v>
      </c>
      <c r="C89" s="24" t="s">
        <v>29</v>
      </c>
      <c r="D89" s="24" t="s">
        <v>152</v>
      </c>
      <c r="E89" s="23" t="s">
        <v>31</v>
      </c>
      <c r="F89" s="23" t="s">
        <v>153</v>
      </c>
      <c r="G89" s="24" t="s">
        <v>33</v>
      </c>
      <c r="H89" s="24" t="s">
        <v>82</v>
      </c>
      <c r="I89" s="23" t="s">
        <v>83</v>
      </c>
      <c r="J89" s="24" t="s">
        <v>36</v>
      </c>
      <c r="K89" s="25"/>
      <c r="L89" s="20"/>
      <c r="M89" s="20">
        <v>496000</v>
      </c>
      <c r="N89" s="21">
        <f t="shared" si="9"/>
        <v>496000</v>
      </c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27.75" customHeight="1" x14ac:dyDescent="0.2">
      <c r="A90" s="16" t="s">
        <v>78</v>
      </c>
      <c r="B90" s="17" t="s">
        <v>79</v>
      </c>
      <c r="C90" s="24" t="s">
        <v>154</v>
      </c>
      <c r="D90" s="24" t="s">
        <v>155</v>
      </c>
      <c r="E90" s="23" t="s">
        <v>156</v>
      </c>
      <c r="F90" s="23" t="s">
        <v>157</v>
      </c>
      <c r="G90" s="24" t="s">
        <v>33</v>
      </c>
      <c r="H90" s="24" t="s">
        <v>82</v>
      </c>
      <c r="I90" s="23" t="s">
        <v>83</v>
      </c>
      <c r="J90" s="24" t="s">
        <v>36</v>
      </c>
      <c r="K90" s="25"/>
      <c r="L90" s="20"/>
      <c r="M90" s="20">
        <v>1100000</v>
      </c>
      <c r="N90" s="21">
        <f t="shared" si="9"/>
        <v>1100000</v>
      </c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27.75" customHeight="1" x14ac:dyDescent="0.2">
      <c r="A91" s="16" t="s">
        <v>78</v>
      </c>
      <c r="B91" s="17" t="s">
        <v>79</v>
      </c>
      <c r="C91" s="24" t="s">
        <v>158</v>
      </c>
      <c r="D91" s="24" t="s">
        <v>159</v>
      </c>
      <c r="E91" s="23" t="s">
        <v>156</v>
      </c>
      <c r="F91" s="23" t="s">
        <v>160</v>
      </c>
      <c r="G91" s="24" t="s">
        <v>33</v>
      </c>
      <c r="H91" s="24" t="s">
        <v>82</v>
      </c>
      <c r="I91" s="23" t="s">
        <v>83</v>
      </c>
      <c r="J91" s="24" t="s">
        <v>36</v>
      </c>
      <c r="K91" s="25">
        <v>571500</v>
      </c>
      <c r="L91" s="20"/>
      <c r="M91" s="20"/>
      <c r="N91" s="21">
        <f>K91+L91+M91</f>
        <v>571500</v>
      </c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27.75" customHeight="1" x14ac:dyDescent="0.2">
      <c r="A92" s="16" t="s">
        <v>78</v>
      </c>
      <c r="B92" s="17" t="s">
        <v>79</v>
      </c>
      <c r="C92" s="24" t="s">
        <v>60</v>
      </c>
      <c r="D92" s="24" t="s">
        <v>161</v>
      </c>
      <c r="E92" s="23" t="s">
        <v>156</v>
      </c>
      <c r="F92" s="23" t="s">
        <v>162</v>
      </c>
      <c r="G92" s="24" t="s">
        <v>33</v>
      </c>
      <c r="H92" s="24" t="s">
        <v>82</v>
      </c>
      <c r="I92" s="23" t="s">
        <v>83</v>
      </c>
      <c r="J92" s="24" t="s">
        <v>36</v>
      </c>
      <c r="K92" s="25"/>
      <c r="L92" s="20"/>
      <c r="M92" s="20">
        <v>10000</v>
      </c>
      <c r="N92" s="21">
        <f t="shared" si="9"/>
        <v>10000</v>
      </c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27.75" customHeight="1" x14ac:dyDescent="0.2">
      <c r="A93" s="16" t="s">
        <v>78</v>
      </c>
      <c r="B93" s="17" t="s">
        <v>79</v>
      </c>
      <c r="C93" s="24" t="s">
        <v>158</v>
      </c>
      <c r="D93" s="24" t="s">
        <v>163</v>
      </c>
      <c r="E93" s="23" t="s">
        <v>156</v>
      </c>
      <c r="F93" s="23" t="s">
        <v>164</v>
      </c>
      <c r="G93" s="24" t="s">
        <v>33</v>
      </c>
      <c r="H93" s="24" t="s">
        <v>82</v>
      </c>
      <c r="I93" s="23" t="s">
        <v>83</v>
      </c>
      <c r="J93" s="24" t="s">
        <v>36</v>
      </c>
      <c r="K93" s="25"/>
      <c r="L93" s="20">
        <v>57165</v>
      </c>
      <c r="M93" s="20"/>
      <c r="N93" s="21">
        <f t="shared" si="9"/>
        <v>57165</v>
      </c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27.75" customHeight="1" x14ac:dyDescent="0.2">
      <c r="A94" s="16" t="s">
        <v>78</v>
      </c>
      <c r="B94" s="17" t="s">
        <v>79</v>
      </c>
      <c r="C94" s="24" t="s">
        <v>158</v>
      </c>
      <c r="D94" s="24" t="s">
        <v>165</v>
      </c>
      <c r="E94" s="23" t="s">
        <v>156</v>
      </c>
      <c r="F94" s="23" t="s">
        <v>166</v>
      </c>
      <c r="G94" s="24" t="s">
        <v>33</v>
      </c>
      <c r="H94" s="24" t="s">
        <v>82</v>
      </c>
      <c r="I94" s="23" t="s">
        <v>83</v>
      </c>
      <c r="J94" s="24" t="s">
        <v>36</v>
      </c>
      <c r="K94" s="25"/>
      <c r="L94" s="20"/>
      <c r="M94" s="20">
        <v>55635</v>
      </c>
      <c r="N94" s="21">
        <f t="shared" si="9"/>
        <v>55635</v>
      </c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27.75" customHeight="1" x14ac:dyDescent="0.2">
      <c r="A95" s="16" t="s">
        <v>78</v>
      </c>
      <c r="B95" s="17" t="s">
        <v>79</v>
      </c>
      <c r="C95" s="24" t="s">
        <v>158</v>
      </c>
      <c r="D95" s="24" t="s">
        <v>167</v>
      </c>
      <c r="E95" s="23" t="s">
        <v>156</v>
      </c>
      <c r="F95" s="23" t="s">
        <v>168</v>
      </c>
      <c r="G95" s="24" t="s">
        <v>33</v>
      </c>
      <c r="H95" s="24" t="s">
        <v>82</v>
      </c>
      <c r="I95" s="23" t="s">
        <v>83</v>
      </c>
      <c r="J95" s="24" t="s">
        <v>36</v>
      </c>
      <c r="K95" s="25">
        <v>451000</v>
      </c>
      <c r="L95" s="20"/>
      <c r="M95" s="20"/>
      <c r="N95" s="21">
        <f t="shared" si="9"/>
        <v>451000</v>
      </c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27.75" customHeight="1" x14ac:dyDescent="0.2">
      <c r="A96" s="16" t="s">
        <v>78</v>
      </c>
      <c r="B96" s="17" t="s">
        <v>79</v>
      </c>
      <c r="C96" s="24" t="s">
        <v>158</v>
      </c>
      <c r="D96" s="24" t="s">
        <v>169</v>
      </c>
      <c r="E96" s="23" t="s">
        <v>156</v>
      </c>
      <c r="F96" s="23" t="s">
        <v>170</v>
      </c>
      <c r="G96" s="24" t="s">
        <v>33</v>
      </c>
      <c r="H96" s="24" t="s">
        <v>82</v>
      </c>
      <c r="I96" s="23" t="s">
        <v>83</v>
      </c>
      <c r="J96" s="24" t="s">
        <v>36</v>
      </c>
      <c r="K96" s="25"/>
      <c r="L96" s="20"/>
      <c r="M96" s="20">
        <v>842645</v>
      </c>
      <c r="N96" s="21">
        <f t="shared" si="9"/>
        <v>842645</v>
      </c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27.75" customHeight="1" x14ac:dyDescent="0.2">
      <c r="A97" s="16" t="s">
        <v>78</v>
      </c>
      <c r="B97" s="17" t="s">
        <v>79</v>
      </c>
      <c r="C97" s="24" t="s">
        <v>171</v>
      </c>
      <c r="D97" s="24" t="s">
        <v>172</v>
      </c>
      <c r="E97" s="23" t="s">
        <v>156</v>
      </c>
      <c r="F97" s="23" t="s">
        <v>173</v>
      </c>
      <c r="G97" s="24" t="s">
        <v>33</v>
      </c>
      <c r="H97" s="24" t="s">
        <v>82</v>
      </c>
      <c r="I97" s="23" t="s">
        <v>83</v>
      </c>
      <c r="J97" s="24" t="s">
        <v>36</v>
      </c>
      <c r="K97" s="25"/>
      <c r="L97" s="20"/>
      <c r="M97" s="20">
        <v>1442875</v>
      </c>
      <c r="N97" s="21">
        <f t="shared" si="9"/>
        <v>1442875</v>
      </c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27.75" customHeight="1" x14ac:dyDescent="0.2">
      <c r="A98" s="16" t="s">
        <v>78</v>
      </c>
      <c r="B98" s="17" t="s">
        <v>79</v>
      </c>
      <c r="C98" s="24" t="s">
        <v>29</v>
      </c>
      <c r="D98" s="24" t="s">
        <v>174</v>
      </c>
      <c r="E98" s="23" t="s">
        <v>156</v>
      </c>
      <c r="F98" s="23" t="s">
        <v>175</v>
      </c>
      <c r="G98" s="24" t="s">
        <v>33</v>
      </c>
      <c r="H98" s="24" t="s">
        <v>82</v>
      </c>
      <c r="I98" s="23" t="s">
        <v>83</v>
      </c>
      <c r="J98" s="24" t="s">
        <v>36</v>
      </c>
      <c r="K98" s="25"/>
      <c r="L98" s="20"/>
      <c r="M98" s="20">
        <v>921849</v>
      </c>
      <c r="N98" s="21">
        <f t="shared" si="9"/>
        <v>921849</v>
      </c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27.75" customHeight="1" x14ac:dyDescent="0.2">
      <c r="A99" s="16" t="s">
        <v>78</v>
      </c>
      <c r="B99" s="17" t="s">
        <v>79</v>
      </c>
      <c r="C99" s="24" t="s">
        <v>29</v>
      </c>
      <c r="D99" s="24" t="s">
        <v>174</v>
      </c>
      <c r="E99" s="23" t="s">
        <v>156</v>
      </c>
      <c r="F99" s="23" t="s">
        <v>175</v>
      </c>
      <c r="G99" s="24" t="s">
        <v>33</v>
      </c>
      <c r="H99" s="24" t="s">
        <v>34</v>
      </c>
      <c r="I99" s="23" t="s">
        <v>35</v>
      </c>
      <c r="J99" s="24" t="s">
        <v>134</v>
      </c>
      <c r="K99" s="25"/>
      <c r="L99" s="20"/>
      <c r="M99" s="20">
        <v>110000</v>
      </c>
      <c r="N99" s="21">
        <f t="shared" si="9"/>
        <v>110000</v>
      </c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27.75" customHeight="1" x14ac:dyDescent="0.2">
      <c r="A100" s="16" t="s">
        <v>78</v>
      </c>
      <c r="B100" s="17" t="s">
        <v>79</v>
      </c>
      <c r="C100" s="24" t="s">
        <v>60</v>
      </c>
      <c r="D100" s="24" t="s">
        <v>176</v>
      </c>
      <c r="E100" s="23" t="s">
        <v>156</v>
      </c>
      <c r="F100" s="23" t="s">
        <v>177</v>
      </c>
      <c r="G100" s="24" t="s">
        <v>33</v>
      </c>
      <c r="H100" s="24" t="s">
        <v>82</v>
      </c>
      <c r="I100" s="23" t="s">
        <v>83</v>
      </c>
      <c r="J100" s="24" t="s">
        <v>36</v>
      </c>
      <c r="K100" s="25"/>
      <c r="L100" s="20"/>
      <c r="M100" s="20">
        <v>569120</v>
      </c>
      <c r="N100" s="21">
        <f t="shared" si="9"/>
        <v>569120</v>
      </c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27.75" customHeight="1" x14ac:dyDescent="0.2">
      <c r="A101" s="16" t="s">
        <v>78</v>
      </c>
      <c r="B101" s="17" t="s">
        <v>79</v>
      </c>
      <c r="C101" s="24" t="s">
        <v>29</v>
      </c>
      <c r="D101" s="24" t="s">
        <v>178</v>
      </c>
      <c r="E101" s="23" t="s">
        <v>156</v>
      </c>
      <c r="F101" s="23" t="s">
        <v>179</v>
      </c>
      <c r="G101" s="24" t="s">
        <v>33</v>
      </c>
      <c r="H101" s="24" t="s">
        <v>82</v>
      </c>
      <c r="I101" s="23" t="s">
        <v>83</v>
      </c>
      <c r="J101" s="24" t="s">
        <v>36</v>
      </c>
      <c r="K101" s="25"/>
      <c r="L101" s="20"/>
      <c r="M101" s="20">
        <v>26000</v>
      </c>
      <c r="N101" s="21">
        <f t="shared" si="9"/>
        <v>26000</v>
      </c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27.75" customHeight="1" x14ac:dyDescent="0.2">
      <c r="A102" s="16" t="s">
        <v>78</v>
      </c>
      <c r="B102" s="17" t="s">
        <v>79</v>
      </c>
      <c r="C102" s="24" t="s">
        <v>29</v>
      </c>
      <c r="D102" s="24" t="s">
        <v>178</v>
      </c>
      <c r="E102" s="23" t="s">
        <v>156</v>
      </c>
      <c r="F102" s="23" t="s">
        <v>179</v>
      </c>
      <c r="G102" s="24" t="s">
        <v>33</v>
      </c>
      <c r="H102" s="24" t="s">
        <v>34</v>
      </c>
      <c r="I102" s="23" t="s">
        <v>35</v>
      </c>
      <c r="J102" s="24" t="s">
        <v>134</v>
      </c>
      <c r="K102" s="25"/>
      <c r="L102" s="20"/>
      <c r="M102" s="20">
        <v>4000</v>
      </c>
      <c r="N102" s="21">
        <f t="shared" si="9"/>
        <v>4000</v>
      </c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27.75" customHeight="1" x14ac:dyDescent="0.2">
      <c r="A103" s="16" t="s">
        <v>78</v>
      </c>
      <c r="B103" s="17" t="s">
        <v>79</v>
      </c>
      <c r="C103" s="24" t="s">
        <v>29</v>
      </c>
      <c r="D103" s="24" t="s">
        <v>180</v>
      </c>
      <c r="E103" s="23" t="s">
        <v>130</v>
      </c>
      <c r="F103" s="23" t="s">
        <v>181</v>
      </c>
      <c r="G103" s="24" t="s">
        <v>33</v>
      </c>
      <c r="H103" s="24" t="s">
        <v>82</v>
      </c>
      <c r="I103" s="23" t="s">
        <v>83</v>
      </c>
      <c r="J103" s="24" t="s">
        <v>36</v>
      </c>
      <c r="K103" s="25">
        <v>20000</v>
      </c>
      <c r="L103" s="20"/>
      <c r="M103" s="20"/>
      <c r="N103" s="21">
        <f t="shared" si="9"/>
        <v>20000</v>
      </c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27.75" customHeight="1" x14ac:dyDescent="0.2">
      <c r="A104" s="16" t="s">
        <v>78</v>
      </c>
      <c r="B104" s="17" t="s">
        <v>79</v>
      </c>
      <c r="C104" s="24" t="s">
        <v>29</v>
      </c>
      <c r="D104" s="24" t="s">
        <v>180</v>
      </c>
      <c r="E104" s="23" t="s">
        <v>130</v>
      </c>
      <c r="F104" s="23" t="s">
        <v>181</v>
      </c>
      <c r="G104" s="24" t="s">
        <v>33</v>
      </c>
      <c r="H104" s="24" t="s">
        <v>34</v>
      </c>
      <c r="I104" s="23" t="s">
        <v>35</v>
      </c>
      <c r="J104" s="18" t="s">
        <v>134</v>
      </c>
      <c r="K104" s="25">
        <v>9999518</v>
      </c>
      <c r="L104" s="20"/>
      <c r="M104" s="20"/>
      <c r="N104" s="21">
        <f t="shared" si="9"/>
        <v>9999518</v>
      </c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27.75" customHeight="1" x14ac:dyDescent="0.2">
      <c r="A105" s="16" t="s">
        <v>78</v>
      </c>
      <c r="B105" s="17" t="s">
        <v>79</v>
      </c>
      <c r="C105" s="24" t="s">
        <v>29</v>
      </c>
      <c r="D105" s="24" t="s">
        <v>180</v>
      </c>
      <c r="E105" s="23" t="s">
        <v>130</v>
      </c>
      <c r="F105" s="23" t="s">
        <v>181</v>
      </c>
      <c r="G105" s="24" t="s">
        <v>33</v>
      </c>
      <c r="H105" s="24" t="s">
        <v>34</v>
      </c>
      <c r="I105" s="23" t="s">
        <v>35</v>
      </c>
      <c r="J105" s="24" t="s">
        <v>182</v>
      </c>
      <c r="K105" s="25">
        <v>500000</v>
      </c>
      <c r="L105" s="20"/>
      <c r="M105" s="20"/>
      <c r="N105" s="21">
        <f t="shared" si="9"/>
        <v>500000</v>
      </c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27.75" customHeight="1" x14ac:dyDescent="0.2">
      <c r="A106" s="16" t="s">
        <v>78</v>
      </c>
      <c r="B106" s="17" t="s">
        <v>79</v>
      </c>
      <c r="C106" s="24" t="s">
        <v>29</v>
      </c>
      <c r="D106" s="24" t="s">
        <v>183</v>
      </c>
      <c r="E106" s="23" t="s">
        <v>130</v>
      </c>
      <c r="F106" s="23" t="s">
        <v>184</v>
      </c>
      <c r="G106" s="24" t="s">
        <v>33</v>
      </c>
      <c r="H106" s="24" t="s">
        <v>48</v>
      </c>
      <c r="I106" s="23" t="s">
        <v>49</v>
      </c>
      <c r="J106" s="24" t="s">
        <v>134</v>
      </c>
      <c r="K106" s="25"/>
      <c r="L106" s="20">
        <v>100000</v>
      </c>
      <c r="M106" s="20"/>
      <c r="N106" s="21">
        <f t="shared" si="9"/>
        <v>100000</v>
      </c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27.75" customHeight="1" x14ac:dyDescent="0.2">
      <c r="A107" s="16" t="s">
        <v>78</v>
      </c>
      <c r="B107" s="17" t="s">
        <v>79</v>
      </c>
      <c r="C107" s="24" t="s">
        <v>29</v>
      </c>
      <c r="D107" s="24" t="s">
        <v>185</v>
      </c>
      <c r="E107" s="23" t="s">
        <v>130</v>
      </c>
      <c r="F107" s="23" t="s">
        <v>186</v>
      </c>
      <c r="G107" s="24" t="s">
        <v>33</v>
      </c>
      <c r="H107" s="24" t="s">
        <v>34</v>
      </c>
      <c r="I107" s="23" t="s">
        <v>35</v>
      </c>
      <c r="J107" s="24" t="s">
        <v>134</v>
      </c>
      <c r="K107" s="25"/>
      <c r="L107" s="20"/>
      <c r="M107" s="20">
        <v>3300000</v>
      </c>
      <c r="N107" s="21">
        <f t="shared" si="9"/>
        <v>3300000</v>
      </c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27.75" customHeight="1" x14ac:dyDescent="0.2">
      <c r="A108" s="16" t="s">
        <v>78</v>
      </c>
      <c r="B108" s="17" t="s">
        <v>79</v>
      </c>
      <c r="C108" s="24" t="s">
        <v>187</v>
      </c>
      <c r="D108" s="24" t="s">
        <v>188</v>
      </c>
      <c r="E108" s="23" t="s">
        <v>130</v>
      </c>
      <c r="F108" s="23" t="s">
        <v>189</v>
      </c>
      <c r="G108" s="24" t="s">
        <v>33</v>
      </c>
      <c r="H108" s="24" t="s">
        <v>82</v>
      </c>
      <c r="I108" s="23" t="s">
        <v>83</v>
      </c>
      <c r="J108" s="24" t="s">
        <v>36</v>
      </c>
      <c r="K108" s="25"/>
      <c r="L108" s="20"/>
      <c r="M108" s="20">
        <v>518453</v>
      </c>
      <c r="N108" s="21">
        <f t="shared" si="9"/>
        <v>518453</v>
      </c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27.75" customHeight="1" x14ac:dyDescent="0.2">
      <c r="A109" s="16" t="s">
        <v>78</v>
      </c>
      <c r="B109" s="17" t="s">
        <v>79</v>
      </c>
      <c r="C109" s="24" t="s">
        <v>187</v>
      </c>
      <c r="D109" s="24" t="s">
        <v>188</v>
      </c>
      <c r="E109" s="23" t="s">
        <v>130</v>
      </c>
      <c r="F109" s="23" t="s">
        <v>189</v>
      </c>
      <c r="G109" s="24" t="s">
        <v>33</v>
      </c>
      <c r="H109" s="24" t="s">
        <v>34</v>
      </c>
      <c r="I109" s="23" t="s">
        <v>35</v>
      </c>
      <c r="J109" s="24" t="s">
        <v>134</v>
      </c>
      <c r="K109" s="25"/>
      <c r="L109" s="20"/>
      <c r="M109" s="20">
        <v>20000</v>
      </c>
      <c r="N109" s="21">
        <f t="shared" si="9"/>
        <v>20000</v>
      </c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27.75" customHeight="1" x14ac:dyDescent="0.2">
      <c r="A110" s="16" t="s">
        <v>78</v>
      </c>
      <c r="B110" s="17" t="s">
        <v>79</v>
      </c>
      <c r="C110" s="24" t="s">
        <v>29</v>
      </c>
      <c r="D110" s="24" t="s">
        <v>190</v>
      </c>
      <c r="E110" s="23" t="s">
        <v>130</v>
      </c>
      <c r="F110" s="23" t="s">
        <v>191</v>
      </c>
      <c r="G110" s="24" t="s">
        <v>33</v>
      </c>
      <c r="H110" s="24" t="s">
        <v>82</v>
      </c>
      <c r="I110" s="23" t="s">
        <v>83</v>
      </c>
      <c r="J110" s="24" t="s">
        <v>36</v>
      </c>
      <c r="K110" s="25">
        <v>7006165</v>
      </c>
      <c r="L110" s="20"/>
      <c r="M110" s="20"/>
      <c r="N110" s="21">
        <f t="shared" si="9"/>
        <v>7006165</v>
      </c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27.75" customHeight="1" x14ac:dyDescent="0.2">
      <c r="A111" s="16" t="s">
        <v>78</v>
      </c>
      <c r="B111" s="17" t="s">
        <v>79</v>
      </c>
      <c r="C111" s="24" t="s">
        <v>29</v>
      </c>
      <c r="D111" s="24" t="s">
        <v>190</v>
      </c>
      <c r="E111" s="23" t="s">
        <v>130</v>
      </c>
      <c r="F111" s="23" t="s">
        <v>191</v>
      </c>
      <c r="G111" s="24" t="s">
        <v>33</v>
      </c>
      <c r="H111" s="24" t="s">
        <v>34</v>
      </c>
      <c r="I111" s="23" t="s">
        <v>35</v>
      </c>
      <c r="J111" s="24" t="s">
        <v>134</v>
      </c>
      <c r="K111" s="25">
        <v>141000</v>
      </c>
      <c r="L111" s="20"/>
      <c r="M111" s="20"/>
      <c r="N111" s="21">
        <f t="shared" si="9"/>
        <v>141000</v>
      </c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27.75" customHeight="1" x14ac:dyDescent="0.2">
      <c r="A112" s="16" t="s">
        <v>78</v>
      </c>
      <c r="B112" s="17" t="s">
        <v>79</v>
      </c>
      <c r="C112" s="24" t="s">
        <v>29</v>
      </c>
      <c r="D112" s="24" t="s">
        <v>190</v>
      </c>
      <c r="E112" s="23" t="s">
        <v>130</v>
      </c>
      <c r="F112" s="23" t="s">
        <v>191</v>
      </c>
      <c r="G112" s="24" t="s">
        <v>33</v>
      </c>
      <c r="H112" s="24" t="s">
        <v>48</v>
      </c>
      <c r="I112" s="23" t="s">
        <v>49</v>
      </c>
      <c r="J112" s="24" t="s">
        <v>134</v>
      </c>
      <c r="K112" s="25">
        <v>50000</v>
      </c>
      <c r="L112" s="20"/>
      <c r="M112" s="20"/>
      <c r="N112" s="21">
        <f t="shared" si="9"/>
        <v>50000</v>
      </c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27.75" customHeight="1" x14ac:dyDescent="0.2">
      <c r="A113" s="16" t="s">
        <v>78</v>
      </c>
      <c r="B113" s="17" t="s">
        <v>79</v>
      </c>
      <c r="C113" s="24" t="s">
        <v>29</v>
      </c>
      <c r="D113" s="24" t="s">
        <v>192</v>
      </c>
      <c r="E113" s="23" t="s">
        <v>130</v>
      </c>
      <c r="F113" s="23" t="s">
        <v>193</v>
      </c>
      <c r="G113" s="24" t="s">
        <v>33</v>
      </c>
      <c r="H113" s="24" t="s">
        <v>82</v>
      </c>
      <c r="I113" s="23" t="s">
        <v>83</v>
      </c>
      <c r="J113" s="24" t="s">
        <v>36</v>
      </c>
      <c r="K113" s="25"/>
      <c r="L113" s="25">
        <v>1196748</v>
      </c>
      <c r="M113" s="20"/>
      <c r="N113" s="21">
        <f t="shared" si="9"/>
        <v>1196748</v>
      </c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27.75" customHeight="1" x14ac:dyDescent="0.2">
      <c r="A114" s="16" t="s">
        <v>78</v>
      </c>
      <c r="B114" s="17" t="s">
        <v>79</v>
      </c>
      <c r="C114" s="24" t="s">
        <v>29</v>
      </c>
      <c r="D114" s="24" t="s">
        <v>192</v>
      </c>
      <c r="E114" s="23" t="s">
        <v>130</v>
      </c>
      <c r="F114" s="23" t="s">
        <v>193</v>
      </c>
      <c r="G114" s="24" t="s">
        <v>33</v>
      </c>
      <c r="H114" s="24" t="s">
        <v>48</v>
      </c>
      <c r="I114" s="23" t="s">
        <v>49</v>
      </c>
      <c r="J114" s="24" t="s">
        <v>134</v>
      </c>
      <c r="K114" s="25"/>
      <c r="L114" s="20">
        <v>310000</v>
      </c>
      <c r="M114" s="20"/>
      <c r="N114" s="21">
        <f t="shared" si="9"/>
        <v>310000</v>
      </c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27.75" customHeight="1" x14ac:dyDescent="0.2">
      <c r="A115" s="16" t="s">
        <v>78</v>
      </c>
      <c r="B115" s="17" t="s">
        <v>79</v>
      </c>
      <c r="C115" s="24" t="s">
        <v>29</v>
      </c>
      <c r="D115" s="24" t="s">
        <v>194</v>
      </c>
      <c r="E115" s="23" t="s">
        <v>130</v>
      </c>
      <c r="F115" s="23" t="s">
        <v>195</v>
      </c>
      <c r="G115" s="24" t="s">
        <v>33</v>
      </c>
      <c r="H115" s="24" t="s">
        <v>82</v>
      </c>
      <c r="I115" s="23" t="s">
        <v>83</v>
      </c>
      <c r="J115" s="24" t="s">
        <v>36</v>
      </c>
      <c r="K115" s="25"/>
      <c r="L115" s="20"/>
      <c r="M115" s="20">
        <v>2777397</v>
      </c>
      <c r="N115" s="21">
        <f t="shared" si="9"/>
        <v>2777397</v>
      </c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27.75" customHeight="1" x14ac:dyDescent="0.2">
      <c r="A116" s="16" t="s">
        <v>78</v>
      </c>
      <c r="B116" s="17" t="s">
        <v>79</v>
      </c>
      <c r="C116" s="24" t="s">
        <v>29</v>
      </c>
      <c r="D116" s="24" t="s">
        <v>194</v>
      </c>
      <c r="E116" s="23" t="s">
        <v>130</v>
      </c>
      <c r="F116" s="23" t="s">
        <v>195</v>
      </c>
      <c r="G116" s="24" t="s">
        <v>33</v>
      </c>
      <c r="H116" s="24" t="s">
        <v>34</v>
      </c>
      <c r="I116" s="23" t="s">
        <v>35</v>
      </c>
      <c r="J116" s="24" t="s">
        <v>134</v>
      </c>
      <c r="K116" s="25"/>
      <c r="L116" s="20"/>
      <c r="M116" s="20">
        <v>10000</v>
      </c>
      <c r="N116" s="21">
        <f t="shared" si="9"/>
        <v>10000</v>
      </c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27.75" customHeight="1" x14ac:dyDescent="0.2">
      <c r="A117" s="16" t="s">
        <v>78</v>
      </c>
      <c r="B117" s="17" t="s">
        <v>79</v>
      </c>
      <c r="C117" s="24" t="s">
        <v>29</v>
      </c>
      <c r="D117" s="24" t="s">
        <v>196</v>
      </c>
      <c r="E117" s="23" t="s">
        <v>130</v>
      </c>
      <c r="F117" s="23" t="s">
        <v>197</v>
      </c>
      <c r="G117" s="24" t="s">
        <v>33</v>
      </c>
      <c r="H117" s="24" t="s">
        <v>82</v>
      </c>
      <c r="I117" s="23" t="s">
        <v>83</v>
      </c>
      <c r="J117" s="24" t="s">
        <v>36</v>
      </c>
      <c r="K117" s="25">
        <v>13746891</v>
      </c>
      <c r="L117" s="20"/>
      <c r="M117" s="20"/>
      <c r="N117" s="21">
        <f t="shared" si="9"/>
        <v>13746891</v>
      </c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27.75" customHeight="1" x14ac:dyDescent="0.2">
      <c r="A118" s="16" t="s">
        <v>78</v>
      </c>
      <c r="B118" s="17" t="s">
        <v>79</v>
      </c>
      <c r="C118" s="24" t="s">
        <v>29</v>
      </c>
      <c r="D118" s="24" t="s">
        <v>196</v>
      </c>
      <c r="E118" s="23" t="s">
        <v>130</v>
      </c>
      <c r="F118" s="23" t="s">
        <v>197</v>
      </c>
      <c r="G118" s="24" t="s">
        <v>33</v>
      </c>
      <c r="H118" s="24" t="s">
        <v>34</v>
      </c>
      <c r="I118" s="23" t="s">
        <v>35</v>
      </c>
      <c r="J118" s="24" t="s">
        <v>134</v>
      </c>
      <c r="K118" s="25">
        <v>270000</v>
      </c>
      <c r="L118" s="20"/>
      <c r="M118" s="20"/>
      <c r="N118" s="21">
        <f t="shared" si="9"/>
        <v>270000</v>
      </c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27.75" customHeight="1" x14ac:dyDescent="0.2">
      <c r="A119" s="16" t="s">
        <v>78</v>
      </c>
      <c r="B119" s="17" t="s">
        <v>79</v>
      </c>
      <c r="C119" s="24" t="s">
        <v>29</v>
      </c>
      <c r="D119" s="24" t="s">
        <v>198</v>
      </c>
      <c r="E119" s="23" t="s">
        <v>130</v>
      </c>
      <c r="F119" s="23" t="s">
        <v>199</v>
      </c>
      <c r="G119" s="24" t="s">
        <v>33</v>
      </c>
      <c r="H119" s="24" t="s">
        <v>82</v>
      </c>
      <c r="I119" s="23" t="s">
        <v>83</v>
      </c>
      <c r="J119" s="24" t="s">
        <v>36</v>
      </c>
      <c r="K119" s="25"/>
      <c r="L119" s="20">
        <v>81800</v>
      </c>
      <c r="M119" s="20"/>
      <c r="N119" s="21">
        <f t="shared" si="9"/>
        <v>81800</v>
      </c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27.75" customHeight="1" x14ac:dyDescent="0.2">
      <c r="A120" s="16" t="s">
        <v>78</v>
      </c>
      <c r="B120" s="17" t="s">
        <v>79</v>
      </c>
      <c r="C120" s="24" t="s">
        <v>29</v>
      </c>
      <c r="D120" s="24" t="s">
        <v>198</v>
      </c>
      <c r="E120" s="23" t="s">
        <v>130</v>
      </c>
      <c r="F120" s="23" t="s">
        <v>199</v>
      </c>
      <c r="G120" s="24" t="s">
        <v>33</v>
      </c>
      <c r="H120" s="24" t="s">
        <v>34</v>
      </c>
      <c r="I120" s="23" t="s">
        <v>35</v>
      </c>
      <c r="J120" s="24" t="s">
        <v>134</v>
      </c>
      <c r="K120" s="25"/>
      <c r="L120" s="20">
        <v>80000</v>
      </c>
      <c r="M120" s="20"/>
      <c r="N120" s="21">
        <f t="shared" si="9"/>
        <v>80000</v>
      </c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27.75" customHeight="1" x14ac:dyDescent="0.2">
      <c r="A121" s="16" t="s">
        <v>78</v>
      </c>
      <c r="B121" s="17" t="s">
        <v>79</v>
      </c>
      <c r="C121" s="24" t="s">
        <v>29</v>
      </c>
      <c r="D121" s="24" t="s">
        <v>200</v>
      </c>
      <c r="E121" s="23" t="s">
        <v>130</v>
      </c>
      <c r="F121" s="23" t="s">
        <v>201</v>
      </c>
      <c r="G121" s="24" t="s">
        <v>33</v>
      </c>
      <c r="H121" s="24" t="s">
        <v>82</v>
      </c>
      <c r="I121" s="23" t="s">
        <v>83</v>
      </c>
      <c r="J121" s="24" t="s">
        <v>36</v>
      </c>
      <c r="K121" s="25"/>
      <c r="L121" s="20"/>
      <c r="M121" s="20">
        <v>3507187</v>
      </c>
      <c r="N121" s="21">
        <f t="shared" si="9"/>
        <v>3507187</v>
      </c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27.75" customHeight="1" x14ac:dyDescent="0.2">
      <c r="A122" s="16" t="s">
        <v>78</v>
      </c>
      <c r="B122" s="17" t="s">
        <v>79</v>
      </c>
      <c r="C122" s="24" t="s">
        <v>29</v>
      </c>
      <c r="D122" s="24" t="s">
        <v>200</v>
      </c>
      <c r="E122" s="23" t="s">
        <v>130</v>
      </c>
      <c r="F122" s="23" t="s">
        <v>201</v>
      </c>
      <c r="G122" s="24" t="s">
        <v>33</v>
      </c>
      <c r="H122" s="24" t="s">
        <v>34</v>
      </c>
      <c r="I122" s="23" t="s">
        <v>35</v>
      </c>
      <c r="J122" s="24" t="s">
        <v>134</v>
      </c>
      <c r="K122" s="25"/>
      <c r="L122" s="20"/>
      <c r="M122" s="20">
        <v>150000</v>
      </c>
      <c r="N122" s="21">
        <f t="shared" si="9"/>
        <v>150000</v>
      </c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27.75" customHeight="1" x14ac:dyDescent="0.2">
      <c r="A123" s="16" t="s">
        <v>78</v>
      </c>
      <c r="B123" s="17" t="s">
        <v>79</v>
      </c>
      <c r="C123" s="24" t="s">
        <v>187</v>
      </c>
      <c r="D123" s="24" t="s">
        <v>202</v>
      </c>
      <c r="E123" s="23" t="s">
        <v>130</v>
      </c>
      <c r="F123" s="23" t="s">
        <v>203</v>
      </c>
      <c r="G123" s="24" t="s">
        <v>33</v>
      </c>
      <c r="H123" s="24" t="s">
        <v>82</v>
      </c>
      <c r="I123" s="23" t="s">
        <v>83</v>
      </c>
      <c r="J123" s="24" t="s">
        <v>36</v>
      </c>
      <c r="K123" s="25"/>
      <c r="L123" s="20"/>
      <c r="M123" s="20">
        <v>7651177</v>
      </c>
      <c r="N123" s="21">
        <f t="shared" si="9"/>
        <v>7651177</v>
      </c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27.75" customHeight="1" x14ac:dyDescent="0.2">
      <c r="A124" s="16" t="s">
        <v>78</v>
      </c>
      <c r="B124" s="17" t="s">
        <v>79</v>
      </c>
      <c r="C124" s="24" t="s">
        <v>187</v>
      </c>
      <c r="D124" s="24" t="s">
        <v>204</v>
      </c>
      <c r="E124" s="23" t="s">
        <v>130</v>
      </c>
      <c r="F124" s="23" t="s">
        <v>205</v>
      </c>
      <c r="G124" s="24" t="s">
        <v>33</v>
      </c>
      <c r="H124" s="24" t="s">
        <v>82</v>
      </c>
      <c r="I124" s="23" t="s">
        <v>83</v>
      </c>
      <c r="J124" s="24" t="s">
        <v>36</v>
      </c>
      <c r="K124" s="25">
        <v>13700541</v>
      </c>
      <c r="L124" s="20"/>
      <c r="M124" s="20"/>
      <c r="N124" s="21">
        <f t="shared" si="9"/>
        <v>13700541</v>
      </c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27.75" customHeight="1" x14ac:dyDescent="0.2">
      <c r="A125" s="16" t="s">
        <v>78</v>
      </c>
      <c r="B125" s="17" t="s">
        <v>79</v>
      </c>
      <c r="C125" s="24" t="s">
        <v>187</v>
      </c>
      <c r="D125" s="24" t="s">
        <v>204</v>
      </c>
      <c r="E125" s="23" t="s">
        <v>130</v>
      </c>
      <c r="F125" s="23" t="s">
        <v>205</v>
      </c>
      <c r="G125" s="24" t="s">
        <v>33</v>
      </c>
      <c r="H125" s="24" t="s">
        <v>34</v>
      </c>
      <c r="I125" s="23" t="s">
        <v>35</v>
      </c>
      <c r="J125" s="24" t="s">
        <v>134</v>
      </c>
      <c r="K125" s="25">
        <v>795482</v>
      </c>
      <c r="L125" s="20"/>
      <c r="M125" s="20"/>
      <c r="N125" s="21">
        <f t="shared" si="9"/>
        <v>795482</v>
      </c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27.75" customHeight="1" x14ac:dyDescent="0.2">
      <c r="A126" s="16" t="s">
        <v>78</v>
      </c>
      <c r="B126" s="17" t="s">
        <v>79</v>
      </c>
      <c r="C126" s="24" t="s">
        <v>187</v>
      </c>
      <c r="D126" s="24" t="s">
        <v>206</v>
      </c>
      <c r="E126" s="23" t="s">
        <v>130</v>
      </c>
      <c r="F126" s="23" t="s">
        <v>207</v>
      </c>
      <c r="G126" s="24" t="s">
        <v>33</v>
      </c>
      <c r="H126" s="24" t="s">
        <v>82</v>
      </c>
      <c r="I126" s="23" t="s">
        <v>83</v>
      </c>
      <c r="J126" s="24" t="s">
        <v>36</v>
      </c>
      <c r="K126" s="25"/>
      <c r="L126" s="20">
        <v>4072930</v>
      </c>
      <c r="M126" s="20"/>
      <c r="N126" s="21">
        <f t="shared" si="9"/>
        <v>4072930</v>
      </c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27.75" customHeight="1" x14ac:dyDescent="0.2">
      <c r="A127" s="16" t="s">
        <v>78</v>
      </c>
      <c r="B127" s="17" t="s">
        <v>79</v>
      </c>
      <c r="C127" s="24" t="s">
        <v>187</v>
      </c>
      <c r="D127" s="24" t="s">
        <v>206</v>
      </c>
      <c r="E127" s="23" t="s">
        <v>130</v>
      </c>
      <c r="F127" s="23" t="s">
        <v>207</v>
      </c>
      <c r="G127" s="24" t="s">
        <v>33</v>
      </c>
      <c r="H127" s="24" t="s">
        <v>34</v>
      </c>
      <c r="I127" s="23" t="s">
        <v>35</v>
      </c>
      <c r="J127" s="24" t="s">
        <v>134</v>
      </c>
      <c r="K127" s="25"/>
      <c r="L127" s="20">
        <v>151770</v>
      </c>
      <c r="M127" s="20"/>
      <c r="N127" s="21">
        <f t="shared" si="9"/>
        <v>151770</v>
      </c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27.75" customHeight="1" x14ac:dyDescent="0.2">
      <c r="A128" s="16" t="s">
        <v>78</v>
      </c>
      <c r="B128" s="17" t="s">
        <v>79</v>
      </c>
      <c r="C128" s="24" t="s">
        <v>187</v>
      </c>
      <c r="D128" s="24" t="s">
        <v>208</v>
      </c>
      <c r="E128" s="23" t="s">
        <v>130</v>
      </c>
      <c r="F128" s="23" t="s">
        <v>209</v>
      </c>
      <c r="G128" s="24" t="s">
        <v>33</v>
      </c>
      <c r="H128" s="24" t="s">
        <v>82</v>
      </c>
      <c r="I128" s="23" t="s">
        <v>83</v>
      </c>
      <c r="J128" s="24" t="s">
        <v>36</v>
      </c>
      <c r="K128" s="25"/>
      <c r="L128" s="20"/>
      <c r="M128" s="20">
        <v>5984399</v>
      </c>
      <c r="N128" s="21">
        <f t="shared" si="9"/>
        <v>5984399</v>
      </c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27.75" customHeight="1" x14ac:dyDescent="0.2">
      <c r="A129" s="16" t="s">
        <v>78</v>
      </c>
      <c r="B129" s="17" t="s">
        <v>79</v>
      </c>
      <c r="C129" s="24" t="s">
        <v>187</v>
      </c>
      <c r="D129" s="24" t="s">
        <v>208</v>
      </c>
      <c r="E129" s="23" t="s">
        <v>130</v>
      </c>
      <c r="F129" s="23" t="s">
        <v>209</v>
      </c>
      <c r="G129" s="24" t="s">
        <v>33</v>
      </c>
      <c r="H129" s="24" t="s">
        <v>34</v>
      </c>
      <c r="I129" s="23" t="s">
        <v>35</v>
      </c>
      <c r="J129" s="24" t="s">
        <v>134</v>
      </c>
      <c r="K129" s="25"/>
      <c r="L129" s="20"/>
      <c r="M129" s="20">
        <v>250000</v>
      </c>
      <c r="N129" s="21">
        <f t="shared" si="9"/>
        <v>250000</v>
      </c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27.75" customHeight="1" x14ac:dyDescent="0.2">
      <c r="A130" s="16" t="s">
        <v>78</v>
      </c>
      <c r="B130" s="17" t="s">
        <v>79</v>
      </c>
      <c r="C130" s="24" t="s">
        <v>29</v>
      </c>
      <c r="D130" s="24" t="s">
        <v>210</v>
      </c>
      <c r="E130" s="23" t="s">
        <v>130</v>
      </c>
      <c r="F130" s="23" t="s">
        <v>211</v>
      </c>
      <c r="G130" s="24" t="s">
        <v>33</v>
      </c>
      <c r="H130" s="24" t="s">
        <v>34</v>
      </c>
      <c r="I130" s="23" t="s">
        <v>35</v>
      </c>
      <c r="J130" s="24" t="s">
        <v>134</v>
      </c>
      <c r="K130" s="25">
        <v>250000</v>
      </c>
      <c r="L130" s="20"/>
      <c r="M130" s="20"/>
      <c r="N130" s="21">
        <f t="shared" si="9"/>
        <v>250000</v>
      </c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27.75" customHeight="1" x14ac:dyDescent="0.2">
      <c r="A131" s="16" t="s">
        <v>78</v>
      </c>
      <c r="B131" s="17" t="s">
        <v>79</v>
      </c>
      <c r="C131" s="24" t="s">
        <v>29</v>
      </c>
      <c r="D131" s="24" t="s">
        <v>212</v>
      </c>
      <c r="E131" s="23" t="s">
        <v>130</v>
      </c>
      <c r="F131" s="23" t="s">
        <v>213</v>
      </c>
      <c r="G131" s="24" t="s">
        <v>33</v>
      </c>
      <c r="H131" s="24" t="s">
        <v>34</v>
      </c>
      <c r="I131" s="23" t="s">
        <v>35</v>
      </c>
      <c r="J131" s="24" t="s">
        <v>134</v>
      </c>
      <c r="K131" s="25"/>
      <c r="L131" s="20">
        <v>70000</v>
      </c>
      <c r="M131" s="20"/>
      <c r="N131" s="21">
        <f t="shared" si="9"/>
        <v>70000</v>
      </c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27.75" customHeight="1" x14ac:dyDescent="0.2">
      <c r="A132" s="16" t="s">
        <v>78</v>
      </c>
      <c r="B132" s="17" t="s">
        <v>79</v>
      </c>
      <c r="C132" s="24" t="s">
        <v>29</v>
      </c>
      <c r="D132" s="24" t="s">
        <v>214</v>
      </c>
      <c r="E132" s="23" t="s">
        <v>130</v>
      </c>
      <c r="F132" s="23" t="s">
        <v>215</v>
      </c>
      <c r="G132" s="24" t="s">
        <v>33</v>
      </c>
      <c r="H132" s="24" t="s">
        <v>34</v>
      </c>
      <c r="I132" s="23" t="s">
        <v>35</v>
      </c>
      <c r="J132" s="24" t="s">
        <v>134</v>
      </c>
      <c r="K132" s="25"/>
      <c r="L132" s="20"/>
      <c r="M132" s="20">
        <v>70000</v>
      </c>
      <c r="N132" s="21">
        <f t="shared" si="9"/>
        <v>70000</v>
      </c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27.75" customHeight="1" x14ac:dyDescent="0.2">
      <c r="A133" s="16" t="s">
        <v>78</v>
      </c>
      <c r="B133" s="17" t="s">
        <v>79</v>
      </c>
      <c r="C133" s="24" t="s">
        <v>45</v>
      </c>
      <c r="D133" s="24" t="s">
        <v>216</v>
      </c>
      <c r="E133" s="23" t="s">
        <v>39</v>
      </c>
      <c r="F133" s="23" t="s">
        <v>217</v>
      </c>
      <c r="G133" s="24" t="s">
        <v>33</v>
      </c>
      <c r="H133" s="24" t="s">
        <v>82</v>
      </c>
      <c r="I133" s="23" t="s">
        <v>83</v>
      </c>
      <c r="J133" s="24" t="s">
        <v>36</v>
      </c>
      <c r="K133" s="25"/>
      <c r="L133" s="20"/>
      <c r="M133" s="20">
        <v>153050</v>
      </c>
      <c r="N133" s="21">
        <f t="shared" si="9"/>
        <v>153050</v>
      </c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27.75" customHeight="1" x14ac:dyDescent="0.2">
      <c r="A134" s="16" t="s">
        <v>78</v>
      </c>
      <c r="B134" s="17" t="s">
        <v>79</v>
      </c>
      <c r="C134" s="24" t="s">
        <v>45</v>
      </c>
      <c r="D134" s="24" t="s">
        <v>216</v>
      </c>
      <c r="E134" s="23" t="s">
        <v>39</v>
      </c>
      <c r="F134" s="23" t="s">
        <v>217</v>
      </c>
      <c r="G134" s="24" t="s">
        <v>33</v>
      </c>
      <c r="H134" s="24" t="s">
        <v>34</v>
      </c>
      <c r="I134" s="23" t="s">
        <v>35</v>
      </c>
      <c r="J134" s="24" t="s">
        <v>134</v>
      </c>
      <c r="K134" s="25"/>
      <c r="L134" s="20"/>
      <c r="M134" s="20">
        <v>30000</v>
      </c>
      <c r="N134" s="21">
        <f t="shared" si="9"/>
        <v>30000</v>
      </c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27.75" customHeight="1" x14ac:dyDescent="0.2">
      <c r="A135" s="16" t="s">
        <v>78</v>
      </c>
      <c r="B135" s="17" t="s">
        <v>79</v>
      </c>
      <c r="C135" s="24" t="s">
        <v>60</v>
      </c>
      <c r="D135" s="24" t="s">
        <v>218</v>
      </c>
      <c r="E135" s="23" t="s">
        <v>39</v>
      </c>
      <c r="F135" s="23" t="s">
        <v>219</v>
      </c>
      <c r="G135" s="24" t="s">
        <v>33</v>
      </c>
      <c r="H135" s="24" t="s">
        <v>82</v>
      </c>
      <c r="I135" s="23" t="s">
        <v>83</v>
      </c>
      <c r="J135" s="24" t="s">
        <v>36</v>
      </c>
      <c r="K135" s="25"/>
      <c r="L135" s="20"/>
      <c r="M135" s="20">
        <v>179000</v>
      </c>
      <c r="N135" s="21">
        <f t="shared" si="9"/>
        <v>179000</v>
      </c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27.75" customHeight="1" x14ac:dyDescent="0.2">
      <c r="A136" s="16" t="s">
        <v>78</v>
      </c>
      <c r="B136" s="17" t="s">
        <v>79</v>
      </c>
      <c r="C136" s="24" t="s">
        <v>60</v>
      </c>
      <c r="D136" s="24" t="s">
        <v>218</v>
      </c>
      <c r="E136" s="23" t="s">
        <v>39</v>
      </c>
      <c r="F136" s="23" t="s">
        <v>219</v>
      </c>
      <c r="G136" s="24" t="s">
        <v>33</v>
      </c>
      <c r="H136" s="24" t="s">
        <v>34</v>
      </c>
      <c r="I136" s="23" t="s">
        <v>35</v>
      </c>
      <c r="J136" s="24" t="s">
        <v>134</v>
      </c>
      <c r="K136" s="25"/>
      <c r="L136" s="20"/>
      <c r="M136" s="20">
        <v>15000</v>
      </c>
      <c r="N136" s="21">
        <f t="shared" si="9"/>
        <v>15000</v>
      </c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27.75" customHeight="1" x14ac:dyDescent="0.2">
      <c r="A137" s="16" t="s">
        <v>78</v>
      </c>
      <c r="B137" s="17" t="s">
        <v>79</v>
      </c>
      <c r="C137" s="24" t="s">
        <v>60</v>
      </c>
      <c r="D137" s="24" t="s">
        <v>220</v>
      </c>
      <c r="E137" s="23" t="s">
        <v>39</v>
      </c>
      <c r="F137" s="23" t="s">
        <v>221</v>
      </c>
      <c r="G137" s="24" t="s">
        <v>33</v>
      </c>
      <c r="H137" s="24" t="s">
        <v>82</v>
      </c>
      <c r="I137" s="23" t="s">
        <v>83</v>
      </c>
      <c r="J137" s="24" t="s">
        <v>36</v>
      </c>
      <c r="K137" s="25">
        <v>27745103</v>
      </c>
      <c r="L137" s="20"/>
      <c r="M137" s="20"/>
      <c r="N137" s="21">
        <f t="shared" si="9"/>
        <v>27745103</v>
      </c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27.75" customHeight="1" x14ac:dyDescent="0.2">
      <c r="A138" s="16" t="s">
        <v>78</v>
      </c>
      <c r="B138" s="17" t="s">
        <v>79</v>
      </c>
      <c r="C138" s="24" t="s">
        <v>60</v>
      </c>
      <c r="D138" s="24" t="s">
        <v>222</v>
      </c>
      <c r="E138" s="23" t="s">
        <v>39</v>
      </c>
      <c r="F138" s="23" t="s">
        <v>223</v>
      </c>
      <c r="G138" s="24" t="s">
        <v>33</v>
      </c>
      <c r="H138" s="24" t="s">
        <v>82</v>
      </c>
      <c r="I138" s="23" t="s">
        <v>83</v>
      </c>
      <c r="J138" s="24" t="s">
        <v>36</v>
      </c>
      <c r="K138" s="25"/>
      <c r="L138" s="20">
        <v>6359131</v>
      </c>
      <c r="M138" s="20"/>
      <c r="N138" s="21">
        <f t="shared" si="9"/>
        <v>6359131</v>
      </c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27.75" customHeight="1" x14ac:dyDescent="0.2">
      <c r="A139" s="16" t="s">
        <v>78</v>
      </c>
      <c r="B139" s="17" t="s">
        <v>79</v>
      </c>
      <c r="C139" s="24" t="s">
        <v>60</v>
      </c>
      <c r="D139" s="24" t="s">
        <v>224</v>
      </c>
      <c r="E139" s="23" t="s">
        <v>39</v>
      </c>
      <c r="F139" s="23" t="s">
        <v>225</v>
      </c>
      <c r="G139" s="24" t="s">
        <v>33</v>
      </c>
      <c r="H139" s="24" t="s">
        <v>48</v>
      </c>
      <c r="I139" s="23" t="s">
        <v>49</v>
      </c>
      <c r="J139" s="24" t="s">
        <v>36</v>
      </c>
      <c r="K139" s="25"/>
      <c r="L139" s="20"/>
      <c r="M139" s="20">
        <v>124272</v>
      </c>
      <c r="N139" s="21">
        <f t="shared" si="9"/>
        <v>124272</v>
      </c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27.75" customHeight="1" x14ac:dyDescent="0.2">
      <c r="A140" s="16" t="s">
        <v>78</v>
      </c>
      <c r="B140" s="17" t="s">
        <v>79</v>
      </c>
      <c r="C140" s="24" t="s">
        <v>60</v>
      </c>
      <c r="D140" s="24" t="s">
        <v>224</v>
      </c>
      <c r="E140" s="23" t="s">
        <v>39</v>
      </c>
      <c r="F140" s="23" t="s">
        <v>225</v>
      </c>
      <c r="G140" s="24" t="s">
        <v>33</v>
      </c>
      <c r="H140" s="24" t="s">
        <v>82</v>
      </c>
      <c r="I140" s="23" t="s">
        <v>83</v>
      </c>
      <c r="J140" s="24" t="s">
        <v>36</v>
      </c>
      <c r="K140" s="25"/>
      <c r="L140" s="20"/>
      <c r="M140" s="20">
        <v>12211997</v>
      </c>
      <c r="N140" s="21">
        <f t="shared" si="9"/>
        <v>12211997</v>
      </c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46" customFormat="1" ht="21" customHeight="1" x14ac:dyDescent="0.2">
      <c r="A141" s="74" t="s">
        <v>226</v>
      </c>
      <c r="B141" s="75"/>
      <c r="C141" s="75"/>
      <c r="D141" s="75"/>
      <c r="E141" s="75"/>
      <c r="F141" s="75"/>
      <c r="G141" s="75"/>
      <c r="H141" s="75"/>
      <c r="I141" s="75"/>
      <c r="J141" s="76"/>
      <c r="K141" s="31">
        <f>SUM(K80:K140)</f>
        <v>77127430</v>
      </c>
      <c r="L141" s="31">
        <f>SUM(L80:L140)</f>
        <v>12479544</v>
      </c>
      <c r="M141" s="31">
        <f>SUM(M80:M140)</f>
        <v>42640056</v>
      </c>
      <c r="N141" s="32">
        <f>SUM(N80:N140)</f>
        <v>132247030</v>
      </c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  <c r="FA141" s="47"/>
      <c r="FB141" s="47"/>
      <c r="FC141" s="47"/>
      <c r="FD141" s="47"/>
      <c r="FE141" s="47"/>
      <c r="FF141" s="47"/>
      <c r="FG141" s="47"/>
      <c r="FH141" s="47"/>
      <c r="FI141" s="47"/>
      <c r="FJ141" s="47"/>
      <c r="FK141" s="47"/>
      <c r="FL141" s="47"/>
      <c r="FM141" s="47"/>
      <c r="FN141" s="47"/>
      <c r="FO141" s="47"/>
      <c r="FP141" s="47"/>
      <c r="FQ141" s="47"/>
      <c r="FR141" s="47"/>
      <c r="FS141" s="47"/>
      <c r="FT141" s="47"/>
      <c r="FU141" s="47"/>
      <c r="FV141" s="47"/>
      <c r="FW141" s="47"/>
      <c r="FX141" s="47"/>
      <c r="FY141" s="47"/>
      <c r="FZ141" s="47"/>
      <c r="GA141" s="47"/>
      <c r="GB141" s="47"/>
      <c r="GC141" s="47"/>
      <c r="GD141" s="47"/>
      <c r="GE141" s="47"/>
      <c r="GF141" s="47"/>
      <c r="GG141" s="47"/>
      <c r="GH141" s="47"/>
      <c r="GI141" s="47"/>
      <c r="GJ141" s="47"/>
      <c r="GK141" s="47"/>
      <c r="GL141" s="47"/>
      <c r="GM141" s="47"/>
      <c r="GN141" s="47"/>
      <c r="GO141" s="47"/>
      <c r="GP141" s="47"/>
      <c r="GQ141" s="47"/>
      <c r="GR141" s="47"/>
      <c r="GS141" s="47"/>
      <c r="GT141" s="47"/>
      <c r="GU141" s="47"/>
      <c r="GV141" s="47"/>
      <c r="GW141" s="47"/>
      <c r="GX141" s="47"/>
      <c r="GY141" s="47"/>
      <c r="GZ141" s="47"/>
      <c r="HA141" s="47"/>
      <c r="HB141" s="47"/>
      <c r="HC141" s="47"/>
      <c r="HD141" s="47"/>
      <c r="HE141" s="47"/>
      <c r="HF141" s="47"/>
      <c r="HG141" s="47"/>
      <c r="HH141" s="47"/>
      <c r="HI141" s="47"/>
      <c r="HJ141" s="47"/>
      <c r="HK141" s="47"/>
      <c r="HL141" s="47"/>
      <c r="HM141" s="47"/>
      <c r="HN141" s="47"/>
      <c r="HO141" s="47"/>
      <c r="HP141" s="47"/>
      <c r="HQ141" s="47"/>
      <c r="HR141" s="47"/>
      <c r="HS141" s="47"/>
      <c r="HT141" s="47"/>
      <c r="HU141" s="47"/>
      <c r="HV141" s="47"/>
      <c r="HW141" s="47"/>
      <c r="HX141" s="47"/>
      <c r="HY141" s="47"/>
      <c r="HZ141" s="47"/>
      <c r="IA141" s="47"/>
      <c r="IB141" s="47"/>
      <c r="IC141" s="47"/>
      <c r="ID141" s="47"/>
      <c r="IE141" s="47"/>
      <c r="IF141" s="47"/>
      <c r="IG141" s="47"/>
      <c r="IH141" s="47"/>
      <c r="II141" s="47"/>
      <c r="IJ141" s="47"/>
      <c r="IK141" s="47"/>
      <c r="IL141" s="47"/>
      <c r="IM141" s="47"/>
      <c r="IN141" s="47"/>
      <c r="IO141" s="47"/>
      <c r="IP141" s="47"/>
      <c r="IQ141" s="47"/>
      <c r="IR141" s="47"/>
      <c r="IS141" s="47"/>
    </row>
    <row r="142" spans="1:253" s="1" customFormat="1" ht="27" customHeight="1" x14ac:dyDescent="0.2">
      <c r="A142" s="16" t="s">
        <v>98</v>
      </c>
      <c r="B142" s="34" t="s">
        <v>99</v>
      </c>
      <c r="C142" s="18" t="s">
        <v>60</v>
      </c>
      <c r="D142" s="18" t="s">
        <v>227</v>
      </c>
      <c r="E142" s="34" t="s">
        <v>39</v>
      </c>
      <c r="F142" s="34" t="s">
        <v>228</v>
      </c>
      <c r="G142" s="18" t="s">
        <v>33</v>
      </c>
      <c r="H142" s="18" t="s">
        <v>34</v>
      </c>
      <c r="I142" s="18" t="s">
        <v>35</v>
      </c>
      <c r="J142" s="18" t="s">
        <v>36</v>
      </c>
      <c r="K142" s="20">
        <v>239867</v>
      </c>
      <c r="L142" s="20"/>
      <c r="M142" s="20"/>
      <c r="N142" s="21">
        <f t="shared" ref="N142:N144" si="10">K142+L142+M142</f>
        <v>239867</v>
      </c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27" customHeight="1" x14ac:dyDescent="0.2">
      <c r="A143" s="16" t="s">
        <v>98</v>
      </c>
      <c r="B143" s="34" t="s">
        <v>99</v>
      </c>
      <c r="C143" s="18" t="s">
        <v>60</v>
      </c>
      <c r="D143" s="18" t="s">
        <v>227</v>
      </c>
      <c r="E143" s="35" t="s">
        <v>39</v>
      </c>
      <c r="F143" s="35" t="s">
        <v>228</v>
      </c>
      <c r="G143" s="24" t="s">
        <v>33</v>
      </c>
      <c r="H143" s="24" t="s">
        <v>34</v>
      </c>
      <c r="I143" s="24" t="s">
        <v>35</v>
      </c>
      <c r="J143" s="24" t="s">
        <v>134</v>
      </c>
      <c r="K143" s="20">
        <v>16000</v>
      </c>
      <c r="L143" s="20"/>
      <c r="M143" s="20"/>
      <c r="N143" s="21">
        <f t="shared" si="10"/>
        <v>16000</v>
      </c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27" customHeight="1" x14ac:dyDescent="0.2">
      <c r="A144" s="27" t="s">
        <v>98</v>
      </c>
      <c r="B144" s="37" t="s">
        <v>99</v>
      </c>
      <c r="C144" s="48" t="s">
        <v>60</v>
      </c>
      <c r="D144" s="48" t="s">
        <v>227</v>
      </c>
      <c r="E144" s="38" t="s">
        <v>39</v>
      </c>
      <c r="F144" s="38" t="s">
        <v>228</v>
      </c>
      <c r="G144" s="28" t="s">
        <v>33</v>
      </c>
      <c r="H144" s="28" t="s">
        <v>48</v>
      </c>
      <c r="I144" s="28" t="s">
        <v>49</v>
      </c>
      <c r="J144" s="28" t="s">
        <v>134</v>
      </c>
      <c r="K144" s="39">
        <v>42739</v>
      </c>
      <c r="L144" s="39"/>
      <c r="M144" s="39"/>
      <c r="N144" s="30">
        <f t="shared" si="10"/>
        <v>42739</v>
      </c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46" customFormat="1" ht="21" customHeight="1" thickBot="1" x14ac:dyDescent="0.25">
      <c r="A145" s="77" t="s">
        <v>229</v>
      </c>
      <c r="B145" s="78"/>
      <c r="C145" s="78"/>
      <c r="D145" s="78"/>
      <c r="E145" s="78"/>
      <c r="F145" s="78"/>
      <c r="G145" s="78"/>
      <c r="H145" s="78"/>
      <c r="I145" s="78"/>
      <c r="J145" s="79"/>
      <c r="K145" s="41">
        <f>SUM(K142:K144)</f>
        <v>298606</v>
      </c>
      <c r="L145" s="41">
        <f t="shared" ref="L145:N145" si="11">SUM(L142:L144)</f>
        <v>0</v>
      </c>
      <c r="M145" s="41">
        <f t="shared" si="11"/>
        <v>0</v>
      </c>
      <c r="N145" s="42">
        <f t="shared" si="11"/>
        <v>298606</v>
      </c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  <c r="FU145" s="47"/>
      <c r="FV145" s="47"/>
      <c r="FW145" s="47"/>
      <c r="FX145" s="47"/>
      <c r="FY145" s="47"/>
      <c r="FZ145" s="47"/>
      <c r="GA145" s="47"/>
      <c r="GB145" s="47"/>
      <c r="GC145" s="47"/>
      <c r="GD145" s="47"/>
      <c r="GE145" s="47"/>
      <c r="GF145" s="47"/>
      <c r="GG145" s="47"/>
      <c r="GH145" s="47"/>
      <c r="GI145" s="47"/>
      <c r="GJ145" s="47"/>
      <c r="GK145" s="47"/>
      <c r="GL145" s="47"/>
      <c r="GM145" s="47"/>
      <c r="GN145" s="47"/>
      <c r="GO145" s="47"/>
      <c r="GP145" s="47"/>
      <c r="GQ145" s="47"/>
      <c r="GR145" s="47"/>
      <c r="GS145" s="47"/>
      <c r="GT145" s="47"/>
      <c r="GU145" s="47"/>
      <c r="GV145" s="47"/>
      <c r="GW145" s="47"/>
      <c r="GX145" s="47"/>
      <c r="GY145" s="47"/>
      <c r="GZ145" s="47"/>
      <c r="HA145" s="47"/>
      <c r="HB145" s="47"/>
      <c r="HC145" s="47"/>
      <c r="HD145" s="47"/>
      <c r="HE145" s="47"/>
      <c r="HF145" s="47"/>
      <c r="HG145" s="47"/>
      <c r="HH145" s="47"/>
      <c r="HI145" s="47"/>
      <c r="HJ145" s="47"/>
      <c r="HK145" s="47"/>
      <c r="HL145" s="47"/>
      <c r="HM145" s="47"/>
      <c r="HN145" s="47"/>
      <c r="HO145" s="47"/>
      <c r="HP145" s="47"/>
      <c r="HQ145" s="47"/>
      <c r="HR145" s="47"/>
      <c r="HS145" s="47"/>
      <c r="HT145" s="47"/>
      <c r="HU145" s="47"/>
      <c r="HV145" s="47"/>
      <c r="HW145" s="47"/>
      <c r="HX145" s="47"/>
      <c r="HY145" s="47"/>
      <c r="HZ145" s="47"/>
      <c r="IA145" s="47"/>
      <c r="IB145" s="47"/>
      <c r="IC145" s="47"/>
      <c r="ID145" s="47"/>
      <c r="IE145" s="47"/>
      <c r="IF145" s="47"/>
      <c r="IG145" s="47"/>
      <c r="IH145" s="47"/>
      <c r="II145" s="47"/>
      <c r="IJ145" s="47"/>
      <c r="IK145" s="47"/>
      <c r="IL145" s="47"/>
      <c r="IM145" s="47"/>
      <c r="IN145" s="47"/>
      <c r="IO145" s="47"/>
      <c r="IP145" s="47"/>
      <c r="IQ145" s="47"/>
      <c r="IR145" s="47"/>
      <c r="IS145" s="47"/>
    </row>
    <row r="146" spans="1:253" s="46" customFormat="1" ht="21" customHeight="1" thickBot="1" x14ac:dyDescent="0.25">
      <c r="A146" s="66" t="s">
        <v>230</v>
      </c>
      <c r="B146" s="67"/>
      <c r="C146" s="67"/>
      <c r="D146" s="67"/>
      <c r="E146" s="67"/>
      <c r="F146" s="67"/>
      <c r="G146" s="67"/>
      <c r="H146" s="67"/>
      <c r="I146" s="67"/>
      <c r="J146" s="68"/>
      <c r="K146" s="43">
        <f>K79+K141+K145</f>
        <v>90426036</v>
      </c>
      <c r="L146" s="43">
        <f t="shared" ref="L146:M146" si="12">L79+L141+L145</f>
        <v>12479544</v>
      </c>
      <c r="M146" s="43">
        <f t="shared" si="12"/>
        <v>52060025</v>
      </c>
      <c r="N146" s="56">
        <f>N79+N141+N145</f>
        <v>154965605</v>
      </c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  <c r="FA146" s="47"/>
      <c r="FB146" s="47"/>
      <c r="FC146" s="47"/>
      <c r="FD146" s="47"/>
      <c r="FE146" s="47"/>
      <c r="FF146" s="47"/>
      <c r="FG146" s="47"/>
      <c r="FH146" s="47"/>
      <c r="FI146" s="47"/>
      <c r="FJ146" s="47"/>
      <c r="FK146" s="47"/>
      <c r="FL146" s="47"/>
      <c r="FM146" s="47"/>
      <c r="FN146" s="47"/>
      <c r="FO146" s="47"/>
      <c r="FP146" s="47"/>
      <c r="FQ146" s="47"/>
      <c r="FR146" s="47"/>
      <c r="FS146" s="47"/>
      <c r="FT146" s="47"/>
      <c r="FU146" s="47"/>
      <c r="FV146" s="47"/>
      <c r="FW146" s="47"/>
      <c r="FX146" s="47"/>
      <c r="FY146" s="47"/>
      <c r="FZ146" s="47"/>
      <c r="GA146" s="47"/>
      <c r="GB146" s="47"/>
      <c r="GC146" s="47"/>
      <c r="GD146" s="47"/>
      <c r="GE146" s="47"/>
      <c r="GF146" s="47"/>
      <c r="GG146" s="47"/>
      <c r="GH146" s="47"/>
      <c r="GI146" s="47"/>
      <c r="GJ146" s="47"/>
      <c r="GK146" s="47"/>
      <c r="GL146" s="47"/>
      <c r="GM146" s="47"/>
      <c r="GN146" s="47"/>
      <c r="GO146" s="47"/>
      <c r="GP146" s="47"/>
      <c r="GQ146" s="47"/>
      <c r="GR146" s="47"/>
      <c r="GS146" s="47"/>
      <c r="GT146" s="47"/>
      <c r="GU146" s="47"/>
      <c r="GV146" s="47"/>
      <c r="GW146" s="47"/>
      <c r="GX146" s="47"/>
      <c r="GY146" s="47"/>
      <c r="GZ146" s="47"/>
      <c r="HA146" s="47"/>
      <c r="HB146" s="47"/>
      <c r="HC146" s="47"/>
      <c r="HD146" s="47"/>
      <c r="HE146" s="47"/>
      <c r="HF146" s="47"/>
      <c r="HG146" s="47"/>
      <c r="HH146" s="47"/>
      <c r="HI146" s="47"/>
      <c r="HJ146" s="47"/>
      <c r="HK146" s="47"/>
      <c r="HL146" s="47"/>
      <c r="HM146" s="47"/>
      <c r="HN146" s="47"/>
      <c r="HO146" s="47"/>
      <c r="HP146" s="47"/>
      <c r="HQ146" s="47"/>
      <c r="HR146" s="47"/>
      <c r="HS146" s="47"/>
      <c r="HT146" s="47"/>
      <c r="HU146" s="47"/>
      <c r="HV146" s="47"/>
      <c r="HW146" s="47"/>
      <c r="HX146" s="47"/>
      <c r="HY146" s="47"/>
      <c r="HZ146" s="47"/>
      <c r="IA146" s="47"/>
      <c r="IB146" s="47"/>
      <c r="IC146" s="47"/>
      <c r="ID146" s="47"/>
      <c r="IE146" s="47"/>
      <c r="IF146" s="47"/>
      <c r="IG146" s="47"/>
      <c r="IH146" s="47"/>
      <c r="II146" s="47"/>
      <c r="IJ146" s="47"/>
      <c r="IK146" s="47"/>
      <c r="IL146" s="47"/>
      <c r="IM146" s="47"/>
      <c r="IN146" s="47"/>
      <c r="IO146" s="47"/>
      <c r="IP146" s="47"/>
      <c r="IQ146" s="47"/>
      <c r="IR146" s="47"/>
      <c r="IS146" s="47"/>
    </row>
    <row r="147" spans="1:253" s="46" customFormat="1" ht="21" customHeight="1" thickBot="1" x14ac:dyDescent="0.25">
      <c r="A147" s="66" t="s">
        <v>231</v>
      </c>
      <c r="B147" s="67"/>
      <c r="C147" s="67"/>
      <c r="D147" s="67"/>
      <c r="E147" s="67"/>
      <c r="F147" s="67"/>
      <c r="G147" s="67"/>
      <c r="H147" s="67"/>
      <c r="I147" s="67"/>
      <c r="J147" s="68"/>
      <c r="K147" s="43">
        <f>K40+K79</f>
        <v>659662544</v>
      </c>
      <c r="L147" s="43">
        <f t="shared" ref="L147:M147" si="13">L40+L79</f>
        <v>97273700</v>
      </c>
      <c r="M147" s="43">
        <f t="shared" si="13"/>
        <v>198076026</v>
      </c>
      <c r="N147" s="56">
        <f>N40+N79</f>
        <v>955012270</v>
      </c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/>
      <c r="FI147" s="47"/>
      <c r="FJ147" s="47"/>
      <c r="FK147" s="47"/>
      <c r="FL147" s="47"/>
      <c r="FM147" s="47"/>
      <c r="FN147" s="47"/>
      <c r="FO147" s="47"/>
      <c r="FP147" s="47"/>
      <c r="FQ147" s="47"/>
      <c r="FR147" s="47"/>
      <c r="FS147" s="47"/>
      <c r="FT147" s="47"/>
      <c r="FU147" s="47"/>
      <c r="FV147" s="47"/>
      <c r="FW147" s="47"/>
      <c r="FX147" s="47"/>
      <c r="FY147" s="47"/>
      <c r="FZ147" s="47"/>
      <c r="GA147" s="47"/>
      <c r="GB147" s="47"/>
      <c r="GC147" s="47"/>
      <c r="GD147" s="47"/>
      <c r="GE147" s="47"/>
      <c r="GF147" s="47"/>
      <c r="GG147" s="47"/>
      <c r="GH147" s="47"/>
      <c r="GI147" s="47"/>
      <c r="GJ147" s="47"/>
      <c r="GK147" s="47"/>
      <c r="GL147" s="47"/>
      <c r="GM147" s="47"/>
      <c r="GN147" s="47"/>
      <c r="GO147" s="47"/>
      <c r="GP147" s="47"/>
      <c r="GQ147" s="47"/>
      <c r="GR147" s="47"/>
      <c r="GS147" s="47"/>
      <c r="GT147" s="47"/>
      <c r="GU147" s="47"/>
      <c r="GV147" s="47"/>
      <c r="GW147" s="47"/>
      <c r="GX147" s="47"/>
      <c r="GY147" s="47"/>
      <c r="GZ147" s="47"/>
      <c r="HA147" s="47"/>
      <c r="HB147" s="47"/>
      <c r="HC147" s="47"/>
      <c r="HD147" s="47"/>
      <c r="HE147" s="47"/>
      <c r="HF147" s="47"/>
      <c r="HG147" s="47"/>
      <c r="HH147" s="47"/>
      <c r="HI147" s="47"/>
      <c r="HJ147" s="47"/>
      <c r="HK147" s="47"/>
      <c r="HL147" s="47"/>
      <c r="HM147" s="47"/>
      <c r="HN147" s="47"/>
      <c r="HO147" s="47"/>
      <c r="HP147" s="47"/>
      <c r="HQ147" s="47"/>
      <c r="HR147" s="47"/>
      <c r="HS147" s="47"/>
      <c r="HT147" s="47"/>
      <c r="HU147" s="47"/>
      <c r="HV147" s="47"/>
      <c r="HW147" s="47"/>
      <c r="HX147" s="47"/>
      <c r="HY147" s="47"/>
      <c r="HZ147" s="47"/>
      <c r="IA147" s="47"/>
      <c r="IB147" s="47"/>
      <c r="IC147" s="47"/>
      <c r="ID147" s="47"/>
      <c r="IE147" s="47"/>
      <c r="IF147" s="47"/>
      <c r="IG147" s="47"/>
      <c r="IH147" s="47"/>
      <c r="II147" s="47"/>
      <c r="IJ147" s="47"/>
      <c r="IK147" s="47"/>
      <c r="IL147" s="47"/>
      <c r="IM147" s="47"/>
      <c r="IN147" s="47"/>
      <c r="IO147" s="47"/>
      <c r="IP147" s="47"/>
      <c r="IQ147" s="47"/>
      <c r="IR147" s="47"/>
      <c r="IS147" s="47"/>
    </row>
    <row r="148" spans="1:253" s="46" customFormat="1" ht="21" customHeight="1" thickBot="1" x14ac:dyDescent="0.25">
      <c r="A148" s="66" t="s">
        <v>232</v>
      </c>
      <c r="B148" s="67"/>
      <c r="C148" s="67"/>
      <c r="D148" s="67"/>
      <c r="E148" s="67"/>
      <c r="F148" s="67"/>
      <c r="G148" s="67"/>
      <c r="H148" s="67"/>
      <c r="I148" s="67"/>
      <c r="J148" s="68"/>
      <c r="K148" s="43">
        <f>K57+K141</f>
        <v>108042056</v>
      </c>
      <c r="L148" s="43">
        <f t="shared" ref="L148:M148" si="14">L57+L141</f>
        <v>15253804</v>
      </c>
      <c r="M148" s="43">
        <f t="shared" si="14"/>
        <v>50743026</v>
      </c>
      <c r="N148" s="56">
        <f>N57+N141</f>
        <v>174038886</v>
      </c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  <c r="FA148" s="47"/>
      <c r="FB148" s="47"/>
      <c r="FC148" s="47"/>
      <c r="FD148" s="47"/>
      <c r="FE148" s="47"/>
      <c r="FF148" s="47"/>
      <c r="FG148" s="47"/>
      <c r="FH148" s="47"/>
      <c r="FI148" s="47"/>
      <c r="FJ148" s="47"/>
      <c r="FK148" s="47"/>
      <c r="FL148" s="47"/>
      <c r="FM148" s="47"/>
      <c r="FN148" s="47"/>
      <c r="FO148" s="47"/>
      <c r="FP148" s="47"/>
      <c r="FQ148" s="47"/>
      <c r="FR148" s="47"/>
      <c r="FS148" s="47"/>
      <c r="FT148" s="47"/>
      <c r="FU148" s="47"/>
      <c r="FV148" s="47"/>
      <c r="FW148" s="47"/>
      <c r="FX148" s="47"/>
      <c r="FY148" s="47"/>
      <c r="FZ148" s="47"/>
      <c r="GA148" s="47"/>
      <c r="GB148" s="47"/>
      <c r="GC148" s="47"/>
      <c r="GD148" s="47"/>
      <c r="GE148" s="47"/>
      <c r="GF148" s="47"/>
      <c r="GG148" s="47"/>
      <c r="GH148" s="47"/>
      <c r="GI148" s="47"/>
      <c r="GJ148" s="47"/>
      <c r="GK148" s="47"/>
      <c r="GL148" s="47"/>
      <c r="GM148" s="47"/>
      <c r="GN148" s="47"/>
      <c r="GO148" s="47"/>
      <c r="GP148" s="47"/>
      <c r="GQ148" s="47"/>
      <c r="GR148" s="47"/>
      <c r="GS148" s="47"/>
      <c r="GT148" s="47"/>
      <c r="GU148" s="47"/>
      <c r="GV148" s="47"/>
      <c r="GW148" s="47"/>
      <c r="GX148" s="47"/>
      <c r="GY148" s="47"/>
      <c r="GZ148" s="47"/>
      <c r="HA148" s="47"/>
      <c r="HB148" s="47"/>
      <c r="HC148" s="47"/>
      <c r="HD148" s="47"/>
      <c r="HE148" s="47"/>
      <c r="HF148" s="47"/>
      <c r="HG148" s="47"/>
      <c r="HH148" s="47"/>
      <c r="HI148" s="47"/>
      <c r="HJ148" s="47"/>
      <c r="HK148" s="47"/>
      <c r="HL148" s="47"/>
      <c r="HM148" s="47"/>
      <c r="HN148" s="47"/>
      <c r="HO148" s="47"/>
      <c r="HP148" s="47"/>
      <c r="HQ148" s="47"/>
      <c r="HR148" s="47"/>
      <c r="HS148" s="47"/>
      <c r="HT148" s="47"/>
      <c r="HU148" s="47"/>
      <c r="HV148" s="47"/>
      <c r="HW148" s="47"/>
      <c r="HX148" s="47"/>
      <c r="HY148" s="47"/>
      <c r="HZ148" s="47"/>
      <c r="IA148" s="47"/>
      <c r="IB148" s="47"/>
      <c r="IC148" s="47"/>
      <c r="ID148" s="47"/>
      <c r="IE148" s="47"/>
      <c r="IF148" s="47"/>
      <c r="IG148" s="47"/>
      <c r="IH148" s="47"/>
      <c r="II148" s="47"/>
      <c r="IJ148" s="47"/>
      <c r="IK148" s="47"/>
      <c r="IL148" s="47"/>
      <c r="IM148" s="47"/>
      <c r="IN148" s="47"/>
      <c r="IO148" s="47"/>
      <c r="IP148" s="47"/>
      <c r="IQ148" s="47"/>
      <c r="IR148" s="47"/>
      <c r="IS148" s="47"/>
    </row>
    <row r="149" spans="1:253" s="46" customFormat="1" ht="21" customHeight="1" thickBot="1" x14ac:dyDescent="0.25">
      <c r="A149" s="66" t="s">
        <v>233</v>
      </c>
      <c r="B149" s="67"/>
      <c r="C149" s="67"/>
      <c r="D149" s="67"/>
      <c r="E149" s="67"/>
      <c r="F149" s="67"/>
      <c r="G149" s="67"/>
      <c r="H149" s="67"/>
      <c r="I149" s="67"/>
      <c r="J149" s="68"/>
      <c r="K149" s="43">
        <f>K64+K145</f>
        <v>4744324</v>
      </c>
      <c r="L149" s="43">
        <f t="shared" ref="L149:M149" si="15">L64+L145</f>
        <v>0</v>
      </c>
      <c r="M149" s="43">
        <f t="shared" si="15"/>
        <v>0</v>
      </c>
      <c r="N149" s="56">
        <f>N64+N145</f>
        <v>4744324</v>
      </c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47"/>
      <c r="FI149" s="47"/>
      <c r="FJ149" s="47"/>
      <c r="FK149" s="47"/>
      <c r="FL149" s="47"/>
      <c r="FM149" s="47"/>
      <c r="FN149" s="47"/>
      <c r="FO149" s="47"/>
      <c r="FP149" s="47"/>
      <c r="FQ149" s="47"/>
      <c r="FR149" s="47"/>
      <c r="FS149" s="47"/>
      <c r="FT149" s="47"/>
      <c r="FU149" s="47"/>
      <c r="FV149" s="47"/>
      <c r="FW149" s="47"/>
      <c r="FX149" s="47"/>
      <c r="FY149" s="47"/>
      <c r="FZ149" s="47"/>
      <c r="GA149" s="47"/>
      <c r="GB149" s="47"/>
      <c r="GC149" s="47"/>
      <c r="GD149" s="47"/>
      <c r="GE149" s="47"/>
      <c r="GF149" s="47"/>
      <c r="GG149" s="47"/>
      <c r="GH149" s="47"/>
      <c r="GI149" s="47"/>
      <c r="GJ149" s="47"/>
      <c r="GK149" s="47"/>
      <c r="GL149" s="47"/>
      <c r="GM149" s="47"/>
      <c r="GN149" s="47"/>
      <c r="GO149" s="47"/>
      <c r="GP149" s="47"/>
      <c r="GQ149" s="47"/>
      <c r="GR149" s="47"/>
      <c r="GS149" s="47"/>
      <c r="GT149" s="47"/>
      <c r="GU149" s="47"/>
      <c r="GV149" s="47"/>
      <c r="GW149" s="47"/>
      <c r="GX149" s="47"/>
      <c r="GY149" s="47"/>
      <c r="GZ149" s="47"/>
      <c r="HA149" s="47"/>
      <c r="HB149" s="47"/>
      <c r="HC149" s="47"/>
      <c r="HD149" s="47"/>
      <c r="HE149" s="47"/>
      <c r="HF149" s="47"/>
      <c r="HG149" s="47"/>
      <c r="HH149" s="47"/>
      <c r="HI149" s="47"/>
      <c r="HJ149" s="47"/>
      <c r="HK149" s="47"/>
      <c r="HL149" s="47"/>
      <c r="HM149" s="47"/>
      <c r="HN149" s="47"/>
      <c r="HO149" s="47"/>
      <c r="HP149" s="47"/>
      <c r="HQ149" s="47"/>
      <c r="HR149" s="47"/>
      <c r="HS149" s="47"/>
      <c r="HT149" s="47"/>
      <c r="HU149" s="47"/>
      <c r="HV149" s="47"/>
      <c r="HW149" s="47"/>
      <c r="HX149" s="47"/>
      <c r="HY149" s="47"/>
      <c r="HZ149" s="47"/>
      <c r="IA149" s="47"/>
      <c r="IB149" s="47"/>
      <c r="IC149" s="47"/>
      <c r="ID149" s="47"/>
      <c r="IE149" s="47"/>
      <c r="IF149" s="47"/>
      <c r="IG149" s="47"/>
      <c r="IH149" s="47"/>
      <c r="II149" s="47"/>
      <c r="IJ149" s="47"/>
      <c r="IK149" s="47"/>
      <c r="IL149" s="47"/>
      <c r="IM149" s="47"/>
      <c r="IN149" s="47"/>
      <c r="IO149" s="47"/>
      <c r="IP149" s="47"/>
      <c r="IQ149" s="47"/>
      <c r="IR149" s="47"/>
      <c r="IS149" s="47"/>
    </row>
    <row r="150" spans="1:253" s="46" customFormat="1" ht="21" customHeight="1" thickBot="1" x14ac:dyDescent="0.25">
      <c r="A150" s="66" t="s">
        <v>234</v>
      </c>
      <c r="B150" s="67"/>
      <c r="C150" s="67"/>
      <c r="D150" s="67"/>
      <c r="E150" s="67"/>
      <c r="F150" s="67"/>
      <c r="G150" s="67"/>
      <c r="H150" s="67"/>
      <c r="I150" s="67"/>
      <c r="J150" s="68"/>
      <c r="K150" s="43">
        <f>K73</f>
        <v>1586681</v>
      </c>
      <c r="L150" s="43">
        <f t="shared" ref="L150:M150" si="16">L73</f>
        <v>0</v>
      </c>
      <c r="M150" s="43">
        <f t="shared" si="16"/>
        <v>171797414</v>
      </c>
      <c r="N150" s="56">
        <f>N73</f>
        <v>173384095</v>
      </c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47"/>
      <c r="FI150" s="47"/>
      <c r="FJ150" s="47"/>
      <c r="FK150" s="47"/>
      <c r="FL150" s="47"/>
      <c r="FM150" s="47"/>
      <c r="FN150" s="47"/>
      <c r="FO150" s="47"/>
      <c r="FP150" s="47"/>
      <c r="FQ150" s="47"/>
      <c r="FR150" s="47"/>
      <c r="FS150" s="47"/>
      <c r="FT150" s="47"/>
      <c r="FU150" s="47"/>
      <c r="FV150" s="47"/>
      <c r="FW150" s="47"/>
      <c r="FX150" s="47"/>
      <c r="FY150" s="47"/>
      <c r="FZ150" s="47"/>
      <c r="GA150" s="47"/>
      <c r="GB150" s="47"/>
      <c r="GC150" s="47"/>
      <c r="GD150" s="47"/>
      <c r="GE150" s="47"/>
      <c r="GF150" s="47"/>
      <c r="GG150" s="47"/>
      <c r="GH150" s="47"/>
      <c r="GI150" s="47"/>
      <c r="GJ150" s="47"/>
      <c r="GK150" s="47"/>
      <c r="GL150" s="47"/>
      <c r="GM150" s="47"/>
      <c r="GN150" s="47"/>
      <c r="GO150" s="47"/>
      <c r="GP150" s="47"/>
      <c r="GQ150" s="47"/>
      <c r="GR150" s="47"/>
      <c r="GS150" s="47"/>
      <c r="GT150" s="47"/>
      <c r="GU150" s="47"/>
      <c r="GV150" s="47"/>
      <c r="GW150" s="47"/>
      <c r="GX150" s="47"/>
      <c r="GY150" s="47"/>
      <c r="GZ150" s="47"/>
      <c r="HA150" s="47"/>
      <c r="HB150" s="47"/>
      <c r="HC150" s="47"/>
      <c r="HD150" s="47"/>
      <c r="HE150" s="47"/>
      <c r="HF150" s="47"/>
      <c r="HG150" s="47"/>
      <c r="HH150" s="47"/>
      <c r="HI150" s="47"/>
      <c r="HJ150" s="47"/>
      <c r="HK150" s="47"/>
      <c r="HL150" s="47"/>
      <c r="HM150" s="47"/>
      <c r="HN150" s="47"/>
      <c r="HO150" s="47"/>
      <c r="HP150" s="47"/>
      <c r="HQ150" s="47"/>
      <c r="HR150" s="47"/>
      <c r="HS150" s="47"/>
      <c r="HT150" s="47"/>
      <c r="HU150" s="47"/>
      <c r="HV150" s="47"/>
      <c r="HW150" s="47"/>
      <c r="HX150" s="47"/>
      <c r="HY150" s="47"/>
      <c r="HZ150" s="47"/>
      <c r="IA150" s="47"/>
      <c r="IB150" s="47"/>
      <c r="IC150" s="47"/>
      <c r="ID150" s="47"/>
      <c r="IE150" s="47"/>
      <c r="IF150" s="47"/>
      <c r="IG150" s="47"/>
      <c r="IH150" s="47"/>
      <c r="II150" s="47"/>
      <c r="IJ150" s="47"/>
      <c r="IK150" s="47"/>
      <c r="IL150" s="47"/>
      <c r="IM150" s="47"/>
      <c r="IN150" s="47"/>
      <c r="IO150" s="47"/>
      <c r="IP150" s="47"/>
      <c r="IQ150" s="47"/>
      <c r="IR150" s="47"/>
      <c r="IS150" s="47"/>
    </row>
    <row r="151" spans="1:253" s="1" customFormat="1" ht="18" customHeight="1" thickBot="1" x14ac:dyDescent="0.25">
      <c r="A151" s="86" t="s">
        <v>235</v>
      </c>
      <c r="B151" s="87"/>
      <c r="C151" s="87"/>
      <c r="D151" s="87"/>
      <c r="E151" s="87"/>
      <c r="F151" s="87"/>
      <c r="G151" s="87"/>
      <c r="H151" s="87"/>
      <c r="I151" s="87"/>
      <c r="J151" s="88"/>
      <c r="K151" s="49">
        <f>SUM(K147:K150)</f>
        <v>774035605</v>
      </c>
      <c r="L151" s="49">
        <f t="shared" ref="L151:M151" si="17">SUM(L147:L150)</f>
        <v>112527504</v>
      </c>
      <c r="M151" s="49">
        <f t="shared" si="17"/>
        <v>420616466</v>
      </c>
      <c r="N151" s="57">
        <f>SUM(N147:N150)</f>
        <v>1307179575</v>
      </c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</row>
    <row r="152" spans="1:253" s="1" customFormat="1" x14ac:dyDescent="0.2">
      <c r="A152" s="6"/>
      <c r="B152" s="5" t="s">
        <v>236</v>
      </c>
      <c r="C152" s="6"/>
      <c r="D152" s="6"/>
      <c r="E152" s="5"/>
      <c r="F152" s="5"/>
      <c r="G152" s="6"/>
      <c r="H152" s="7"/>
      <c r="I152" s="5"/>
      <c r="J152" s="7"/>
      <c r="K152" s="6"/>
      <c r="L152" s="6"/>
      <c r="M152" s="6"/>
      <c r="N152" s="6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</row>
    <row r="153" spans="1:253" s="1" customFormat="1" x14ac:dyDescent="0.2">
      <c r="A153" s="6"/>
      <c r="B153" s="5" t="s">
        <v>237</v>
      </c>
      <c r="C153" s="6"/>
      <c r="D153" s="6"/>
      <c r="E153" s="5"/>
      <c r="F153" s="5"/>
      <c r="G153" s="6"/>
      <c r="H153" s="7"/>
      <c r="I153" s="5"/>
      <c r="J153" s="7"/>
      <c r="K153" s="6"/>
      <c r="L153" s="6"/>
      <c r="M153" s="6"/>
      <c r="N153" s="6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</row>
    <row r="154" spans="1:253" s="1" customFormat="1" ht="12.75" customHeight="1" x14ac:dyDescent="0.2">
      <c r="A154" s="6" t="s">
        <v>238</v>
      </c>
      <c r="B154" s="5" t="s">
        <v>239</v>
      </c>
      <c r="C154" s="6"/>
      <c r="D154" s="6"/>
      <c r="E154" s="5"/>
      <c r="F154" s="5"/>
      <c r="G154" s="6"/>
      <c r="H154" s="7"/>
      <c r="I154" s="5"/>
      <c r="J154" s="7"/>
      <c r="K154" s="6"/>
      <c r="L154" s="6"/>
      <c r="M154" s="6"/>
      <c r="N154" s="6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</row>
    <row r="155" spans="1:253" s="1" customFormat="1" x14ac:dyDescent="0.2">
      <c r="A155" s="2"/>
      <c r="B155" s="50"/>
      <c r="C155" s="6"/>
      <c r="D155" s="6"/>
      <c r="E155" s="5"/>
      <c r="F155" s="51"/>
      <c r="G155" s="2"/>
      <c r="H155" s="8"/>
      <c r="I155" s="51"/>
      <c r="J155" s="8"/>
      <c r="K155" s="2"/>
      <c r="L155" s="2"/>
      <c r="M155" s="2"/>
      <c r="N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</row>
    <row r="156" spans="1:253" s="1" customFormat="1" x14ac:dyDescent="0.2">
      <c r="A156" s="52"/>
      <c r="B156" s="53"/>
      <c r="C156" s="52"/>
      <c r="D156" s="2"/>
      <c r="E156" s="51"/>
      <c r="F156" s="51"/>
      <c r="G156" s="2"/>
      <c r="H156" s="8"/>
      <c r="I156" s="51"/>
      <c r="J156" s="8"/>
      <c r="K156" s="54"/>
      <c r="L156" s="54"/>
      <c r="M156" s="54"/>
      <c r="N156" s="54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</row>
    <row r="157" spans="1:253" x14ac:dyDescent="0.2">
      <c r="K157" s="54"/>
      <c r="L157" s="54"/>
      <c r="M157" s="54"/>
      <c r="N157" s="54"/>
    </row>
    <row r="158" spans="1:253" s="1" customFormat="1" x14ac:dyDescent="0.2">
      <c r="A158" s="2"/>
      <c r="B158" s="51"/>
      <c r="C158" s="52"/>
      <c r="D158" s="2"/>
      <c r="E158" s="51"/>
      <c r="F158" s="51"/>
      <c r="G158" s="2"/>
      <c r="H158" s="8"/>
      <c r="I158" s="51"/>
      <c r="J158" s="8"/>
      <c r="K158" s="33"/>
      <c r="L158" s="33"/>
      <c r="M158" s="33"/>
      <c r="N158" s="33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</row>
    <row r="159" spans="1:253" s="1" customFormat="1" x14ac:dyDescent="0.2">
      <c r="A159" s="2"/>
      <c r="B159" s="51"/>
      <c r="C159" s="52"/>
      <c r="D159" s="2"/>
      <c r="E159" s="51"/>
      <c r="F159" s="51"/>
      <c r="G159" s="2"/>
      <c r="H159" s="8"/>
      <c r="I159" s="51"/>
      <c r="J159" s="8"/>
      <c r="K159" s="33"/>
      <c r="L159" s="33"/>
      <c r="M159" s="33"/>
      <c r="N159" s="33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</row>
    <row r="160" spans="1:253" x14ac:dyDescent="0.2">
      <c r="K160" s="54"/>
      <c r="L160" s="54"/>
      <c r="M160" s="54"/>
      <c r="N160" s="54"/>
    </row>
    <row r="161" spans="1:253" x14ac:dyDescent="0.2">
      <c r="K161" s="54"/>
      <c r="L161" s="54"/>
      <c r="M161" s="54"/>
      <c r="N161" s="54"/>
    </row>
    <row r="162" spans="1:253" x14ac:dyDescent="0.2">
      <c r="K162" s="33"/>
      <c r="L162" s="33"/>
      <c r="M162" s="33"/>
      <c r="N162" s="33"/>
    </row>
    <row r="163" spans="1:253" x14ac:dyDescent="0.2">
      <c r="J163" s="55"/>
      <c r="K163" s="33"/>
      <c r="L163" s="33"/>
      <c r="M163" s="33"/>
      <c r="N163" s="33"/>
    </row>
    <row r="164" spans="1:253" x14ac:dyDescent="0.2">
      <c r="K164" s="33"/>
      <c r="L164" s="33"/>
      <c r="M164" s="33"/>
      <c r="N164" s="33"/>
    </row>
    <row r="165" spans="1:253" x14ac:dyDescent="0.2">
      <c r="K165" s="33"/>
      <c r="L165" s="33"/>
      <c r="M165" s="33"/>
      <c r="N165" s="33"/>
    </row>
    <row r="166" spans="1:253" x14ac:dyDescent="0.2">
      <c r="K166" s="33"/>
      <c r="L166" s="33"/>
      <c r="M166" s="33"/>
      <c r="N166" s="33"/>
    </row>
    <row r="167" spans="1:253" s="1" customFormat="1" x14ac:dyDescent="0.2">
      <c r="A167" s="2"/>
      <c r="B167" s="51"/>
      <c r="C167" s="2"/>
      <c r="D167" s="2"/>
      <c r="E167" s="51"/>
      <c r="F167" s="51"/>
      <c r="G167" s="2"/>
      <c r="H167" s="8"/>
      <c r="I167" s="51"/>
      <c r="J167" s="8"/>
      <c r="K167" s="54"/>
      <c r="L167" s="54"/>
      <c r="M167" s="54"/>
      <c r="N167" s="54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</row>
  </sheetData>
  <mergeCells count="30">
    <mergeCell ref="A150:J150"/>
    <mergeCell ref="A151:J151"/>
    <mergeCell ref="A141:J141"/>
    <mergeCell ref="A145:J145"/>
    <mergeCell ref="A147:J147"/>
    <mergeCell ref="A148:J148"/>
    <mergeCell ref="A149:J149"/>
    <mergeCell ref="A146:J146"/>
    <mergeCell ref="J12:J13"/>
    <mergeCell ref="A14:N14"/>
    <mergeCell ref="A40:J40"/>
    <mergeCell ref="A57:J57"/>
    <mergeCell ref="A64:J64"/>
    <mergeCell ref="A73:J73"/>
    <mergeCell ref="A12:B12"/>
    <mergeCell ref="C12:C13"/>
    <mergeCell ref="D12:D13"/>
    <mergeCell ref="E12:F12"/>
    <mergeCell ref="G12:G13"/>
    <mergeCell ref="H12:I12"/>
    <mergeCell ref="A74:J74"/>
    <mergeCell ref="A75:N75"/>
    <mergeCell ref="A79:J79"/>
    <mergeCell ref="A11:J11"/>
    <mergeCell ref="K11:N11"/>
    <mergeCell ref="A4:N4"/>
    <mergeCell ref="A5:N5"/>
    <mergeCell ref="A6:N6"/>
    <mergeCell ref="A7:N7"/>
    <mergeCell ref="A9:N9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5</xdr:col>
                <xdr:colOff>2009775</xdr:colOff>
                <xdr:row>0</xdr:row>
                <xdr:rowOff>38100</xdr:rowOff>
              </from>
              <to>
                <xdr:col>5</xdr:col>
                <xdr:colOff>2409825</xdr:colOff>
                <xdr:row>2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QDD 2018 - Consolidado</vt:lpstr>
      <vt:lpstr>'QDD 2018 - Consolidado'!Area_de_impressao</vt:lpstr>
      <vt:lpstr>'QDD 2018 - Consolidado'!Titulos_de_impressao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cp:lastPrinted>2017-12-06T13:18:17Z</cp:lastPrinted>
  <dcterms:created xsi:type="dcterms:W3CDTF">2017-12-06T11:48:53Z</dcterms:created>
  <dcterms:modified xsi:type="dcterms:W3CDTF">2017-12-06T13:18:37Z</dcterms:modified>
</cp:coreProperties>
</file>