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\Portal da Transparência\Relatório de Gestão Fiscal\"/>
    </mc:Choice>
  </mc:AlternateContent>
  <bookViews>
    <workbookView xWindow="0" yWindow="0" windowWidth="28800" windowHeight="12345"/>
  </bookViews>
  <sheets>
    <sheet name="TJ -  2º QUAD. PUB. 2017" sheetId="3" r:id="rId1"/>
    <sheet name="JM -  2º QUAD. PUB. 2017" sheetId="2" r:id="rId2"/>
    <sheet name=" PJ. - 2º QUAD. PUB. 2017" sheetId="1" r:id="rId3"/>
  </sheets>
  <externalReferences>
    <externalReference r:id="rId4"/>
    <externalReference r:id="rId5"/>
  </externalReferences>
  <definedNames>
    <definedName name="_xlnm.Print_Area" localSheetId="2">' PJ. - 2º QUAD. PUB. 2017'!$A$1:$C$49</definedName>
    <definedName name="_xlnm.Print_Area" localSheetId="1">'JM -  2º QUAD. PUB. 2017'!$A$1:$C$49</definedName>
    <definedName name="_xlnm.Print_Area" localSheetId="0">'TJ -  2º QUAD. PUB. 2017'!$A$1:$C$49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3" l="1"/>
  <c r="B39" i="3"/>
  <c r="B38" i="3"/>
  <c r="B37" i="3"/>
  <c r="B35" i="3"/>
  <c r="C34" i="3"/>
  <c r="B34" i="3"/>
  <c r="B36" i="3" s="1"/>
  <c r="C32" i="3"/>
  <c r="C31" i="3"/>
  <c r="B31" i="3"/>
  <c r="B29" i="3"/>
  <c r="B28" i="3"/>
  <c r="B27" i="3"/>
  <c r="B26" i="3"/>
  <c r="B24" i="3"/>
  <c r="B22" i="3"/>
  <c r="B19" i="3"/>
  <c r="B18" i="3"/>
  <c r="B16" i="3"/>
  <c r="B40" i="2"/>
  <c r="B39" i="2"/>
  <c r="B38" i="2"/>
  <c r="B37" i="2"/>
  <c r="B35" i="2"/>
  <c r="C34" i="2"/>
  <c r="B34" i="2"/>
  <c r="C32" i="2"/>
  <c r="C31" i="2"/>
  <c r="B31" i="2"/>
  <c r="B29" i="2"/>
  <c r="B28" i="2"/>
  <c r="B26" i="2"/>
  <c r="B24" i="2"/>
  <c r="B22" i="2"/>
  <c r="B19" i="2"/>
  <c r="B18" i="2"/>
  <c r="B16" i="2"/>
  <c r="B35" i="1"/>
  <c r="C34" i="1"/>
  <c r="B34" i="1"/>
  <c r="B36" i="1" s="1"/>
  <c r="B40" i="1" s="1"/>
  <c r="C40" i="1" s="1"/>
  <c r="C32" i="1"/>
  <c r="C31" i="1"/>
  <c r="B31" i="1"/>
  <c r="B29" i="1"/>
  <c r="B28" i="1"/>
  <c r="B27" i="1"/>
  <c r="B26" i="1"/>
  <c r="B22" i="1"/>
  <c r="B19" i="1"/>
  <c r="B18" i="1"/>
  <c r="B16" i="1"/>
  <c r="B36" i="2" l="1"/>
  <c r="B37" i="1"/>
  <c r="B24" i="1"/>
  <c r="C37" i="1"/>
  <c r="C40" i="2"/>
  <c r="C39" i="2"/>
  <c r="C38" i="2"/>
  <c r="C38" i="3"/>
  <c r="C39" i="3"/>
  <c r="C40" i="3"/>
  <c r="C37" i="3"/>
  <c r="C37" i="2"/>
  <c r="B39" i="1"/>
  <c r="C39" i="1" s="1"/>
  <c r="B38" i="1"/>
  <c r="C38" i="1" s="1"/>
</calcChain>
</file>

<file path=xl/sharedStrings.xml><?xml version="1.0" encoding="utf-8"?>
<sst xmlns="http://schemas.openxmlformats.org/spreadsheetml/2006/main" count="132" uniqueCount="48">
  <si>
    <t>PODER JUDICIÁRIO</t>
  </si>
  <si>
    <t>RELATÓRIO DE GESTÃO FISCAL</t>
  </si>
  <si>
    <t xml:space="preserve">DEMONSTRATIVO DA DESPESA COM PESSOAL </t>
  </si>
  <si>
    <t>ORÇAMENTO FISCAL E DA SEGURIDADE SOCIAL</t>
  </si>
  <si>
    <t xml:space="preserve">  SETEMBRO 2016  A  AGOSTO DE 2017</t>
  </si>
  <si>
    <t>RGF - ANEXO I (LRF, art.55, inciso I. alínea "a" )</t>
  </si>
  <si>
    <t>DESPESA COM PESSOAL</t>
  </si>
  <si>
    <t>DESPESAS EXECUTADAS</t>
  </si>
  <si>
    <t>(ULTIMOS 12 MESES)</t>
  </si>
  <si>
    <t>LIQUIDADAS</t>
  </si>
  <si>
    <t>INSCRITAS EM RESTOS A PAGAR NÂO PROCESSADOS</t>
  </si>
  <si>
    <t>(a)</t>
  </si>
  <si>
    <t>(b)</t>
  </si>
  <si>
    <t>DESPESA BRUTA COM PESSOAL ( I )</t>
  </si>
  <si>
    <t>Pessoal Ativo</t>
  </si>
  <si>
    <t>Pessoal Inativo e Pensionistas (1)</t>
  </si>
  <si>
    <t xml:space="preserve">                                          ° Inativos</t>
  </si>
  <si>
    <t xml:space="preserve">                                          ° Pensionistas </t>
  </si>
  <si>
    <t>Outras Desp. de Pessoal Decorr. de Contratos de Terceirização-(§ 1º do art.18 da LRF )</t>
  </si>
  <si>
    <t>DESPESAS NÃO COMPUTADAS ( § 1º do  art.19, da LRF) ( II )</t>
  </si>
  <si>
    <t xml:space="preserve">                        Indenizações por Demissão e Incentivos à Demissão Voluntária</t>
  </si>
  <si>
    <t xml:space="preserve">                        Decorrentes de Decisão Judicial</t>
  </si>
  <si>
    <t xml:space="preserve">                        Despesas de Exercícios Anteriores </t>
  </si>
  <si>
    <r>
      <t xml:space="preserve">                        Inativos e Pensionistas com Recursos Vinculados</t>
    </r>
    <r>
      <rPr>
        <sz val="11"/>
        <rFont val="Arial"/>
        <family val="2"/>
      </rPr>
      <t xml:space="preserve"> </t>
    </r>
  </si>
  <si>
    <t>DESPESA LÍQUIDA COM PESSOAL  (III) =(I-II)</t>
  </si>
  <si>
    <t>APURAÇÃO DO CUMPRIMENTO DO LIMITE LEGAL</t>
  </si>
  <si>
    <t>VALOR</t>
  </si>
  <si>
    <t>% SOBRE A RCL</t>
  </si>
  <si>
    <t>RECEITA CORRENTE LÍQUIDA - RCL (V)</t>
  </si>
  <si>
    <t>(-) Transferências obrigatórias da União relativas às emendas individuáis (V) (§ 13, art. 166 da CF)</t>
  </si>
  <si>
    <t>= RECEITA CORRENTE LÍQUIDA AJUSTADA (VI)</t>
  </si>
  <si>
    <t>DESPESA TOTAL COM PESSOAL - DTP  (IV) =  (IIIa + IIIb)</t>
  </si>
  <si>
    <t>LIMITE MÁXIMO (inciso I, II e III, art. 20 da LRF) - 6%</t>
  </si>
  <si>
    <t>LIMITE PRUDENCIAL (Parágrafo único, art.22 da LRF) - 5,7%</t>
  </si>
  <si>
    <t>LIMITE DE ALERTA (inciso II do § 1º do art.59 da LRF) - 5,4%</t>
  </si>
  <si>
    <r>
      <t>FONTE</t>
    </r>
    <r>
      <rPr>
        <sz val="9"/>
        <color indexed="8"/>
        <rFont val="Arial"/>
        <family val="2"/>
      </rPr>
      <t>: Sistema SIAFEM, Unidades Responsáveis TJE e JME, Data da Emissão 14/09/17</t>
    </r>
  </si>
  <si>
    <r>
      <t>NOTA</t>
    </r>
    <r>
      <rPr>
        <sz val="10"/>
        <rFont val="Arial"/>
        <family val="2"/>
      </rPr>
      <t xml:space="preserve"> :   ( 1 ) Inclusive os PENSIONISTAS, que se encontram na UG do IGEPREV</t>
    </r>
  </si>
  <si>
    <t>REPUBLICADO POR INCORREÇÃO DOS VALORES CONSIGNADOS NAS DESPESAS CLASSIFICADAS EM PESSOAL INATIVOS E PENSIONISTAS</t>
  </si>
  <si>
    <t>RICARDO FERREIRA NUNES</t>
  </si>
  <si>
    <t>Presidente</t>
  </si>
  <si>
    <t>SUELI LIMA RAMOS AZEVEDO</t>
  </si>
  <si>
    <t>DEBORA MORAES GOMES</t>
  </si>
  <si>
    <t xml:space="preserve">       Secretária de Planejamento,  Coordenação e Finanças</t>
  </si>
  <si>
    <t>Secretária de Controle Interno</t>
  </si>
  <si>
    <t>JUSTIÇA MILITAR DO ESTADO DO PARÁ</t>
  </si>
  <si>
    <t>DESPESA COM PESSOAL - JUSTIÇA MILITAR</t>
  </si>
  <si>
    <t>TRIBUNAL DE JUSTIÇA DO ESTADO DO PARÁ</t>
  </si>
  <si>
    <t>DESPESA COM PESSOAL - TRIBUNAL DE JUSTIÇA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</si>
</sst>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 &quot;#,##0.00_);[Red]&quot;(R$ &quot;#,##0.00\)"/>
    <numFmt numFmtId="165" formatCode="_(* #,##0.00_);_(* \(#,##0.00\);_(* \-??_);_(@_)"/>
    <numFmt numFmtId="166" formatCode="0.000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Tahoma"/>
      <family val="2"/>
    </font>
    <font>
      <b/>
      <u/>
      <sz val="10"/>
      <name val="Arial Narrow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/>
    <xf numFmtId="0" fontId="4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165" fontId="2" fillId="0" borderId="3" xfId="1" applyNumberFormat="1" applyFont="1" applyFill="1" applyBorder="1" applyAlignment="1" applyProtection="1">
      <alignment horizontal="right"/>
    </xf>
    <xf numFmtId="165" fontId="0" fillId="0" borderId="0" xfId="0" applyNumberFormat="1"/>
    <xf numFmtId="165" fontId="2" fillId="0" borderId="5" xfId="1" applyNumberFormat="1" applyFont="1" applyFill="1" applyBorder="1" applyAlignment="1" applyProtection="1">
      <alignment horizontal="right"/>
    </xf>
    <xf numFmtId="165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/>
    </xf>
    <xf numFmtId="165" fontId="0" fillId="0" borderId="5" xfId="1" applyNumberFormat="1" applyFont="1" applyFill="1" applyBorder="1" applyAlignment="1" applyProtection="1">
      <alignment horizontal="right"/>
    </xf>
    <xf numFmtId="165" fontId="0" fillId="0" borderId="0" xfId="1" applyFont="1" applyFill="1" applyBorder="1" applyAlignment="1" applyProtection="1"/>
    <xf numFmtId="0" fontId="8" fillId="0" borderId="0" xfId="0" applyFont="1" applyBorder="1" applyAlignment="1">
      <alignment vertical="center"/>
    </xf>
    <xf numFmtId="165" fontId="2" fillId="0" borderId="5" xfId="1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/>
    <xf numFmtId="165" fontId="2" fillId="0" borderId="5" xfId="1" applyNumberFormat="1" applyFont="1" applyFill="1" applyBorder="1" applyAlignment="1" applyProtection="1">
      <alignment horizontal="center" vertical="center"/>
    </xf>
    <xf numFmtId="165" fontId="4" fillId="0" borderId="5" xfId="1" applyNumberFormat="1" applyFont="1" applyFill="1" applyBorder="1" applyAlignment="1" applyProtection="1">
      <alignment horizontal="right"/>
    </xf>
    <xf numFmtId="0" fontId="5" fillId="0" borderId="1" xfId="0" applyFont="1" applyBorder="1"/>
    <xf numFmtId="165" fontId="2" fillId="0" borderId="4" xfId="1" applyNumberFormat="1" applyFont="1" applyFill="1" applyBorder="1" applyAlignment="1" applyProtection="1">
      <alignment vertical="center"/>
    </xf>
    <xf numFmtId="0" fontId="10" fillId="0" borderId="6" xfId="0" applyFont="1" applyBorder="1"/>
    <xf numFmtId="165" fontId="11" fillId="0" borderId="4" xfId="0" applyNumberFormat="1" applyFont="1" applyBorder="1" applyAlignment="1">
      <alignment vertical="center"/>
    </xf>
    <xf numFmtId="165" fontId="1" fillId="0" borderId="0" xfId="1"/>
    <xf numFmtId="0" fontId="12" fillId="2" borderId="6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5" fontId="11" fillId="0" borderId="7" xfId="1" applyNumberFormat="1" applyFont="1" applyFill="1" applyBorder="1" applyAlignment="1" applyProtection="1">
      <alignment vertical="center"/>
    </xf>
    <xf numFmtId="166" fontId="0" fillId="0" borderId="0" xfId="0" applyNumberFormat="1"/>
    <xf numFmtId="49" fontId="14" fillId="0" borderId="2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10" fillId="2" borderId="6" xfId="0" applyFont="1" applyFill="1" applyBorder="1"/>
    <xf numFmtId="165" fontId="11" fillId="2" borderId="7" xfId="0" applyNumberFormat="1" applyFont="1" applyFill="1" applyBorder="1" applyAlignment="1">
      <alignment vertical="center"/>
    </xf>
    <xf numFmtId="165" fontId="11" fillId="2" borderId="7" xfId="1" applyNumberFormat="1" applyFont="1" applyFill="1" applyBorder="1" applyAlignment="1" applyProtection="1">
      <alignment horizontal="right" vertical="center"/>
    </xf>
    <xf numFmtId="165" fontId="11" fillId="0" borderId="7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/>
    <xf numFmtId="0" fontId="10" fillId="0" borderId="6" xfId="0" applyFont="1" applyBorder="1" applyAlignment="1">
      <alignment vertical="center"/>
    </xf>
    <xf numFmtId="165" fontId="1" fillId="0" borderId="0" xfId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6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3371850</xdr:colOff>
      <xdr:row>0</xdr:row>
      <xdr:rowOff>76200</xdr:rowOff>
    </xdr:from>
    <xdr:to>
      <xdr:col>0</xdr:col>
      <xdr:colOff>3876675</xdr:colOff>
      <xdr:row>3</xdr:row>
      <xdr:rowOff>114300</xdr:rowOff>
    </xdr:to>
    <xdr:pic>
      <xdr:nvPicPr>
        <xdr:cNvPr id="2" name="Figur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76200"/>
          <a:ext cx="5048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4</xdr:col>
      <xdr:colOff>161925</xdr:colOff>
      <xdr:row>46</xdr:row>
      <xdr:rowOff>19050</xdr:rowOff>
    </xdr:from>
    <xdr:to>
      <xdr:col>5</xdr:col>
      <xdr:colOff>0</xdr:colOff>
      <xdr:row>46</xdr:row>
      <xdr:rowOff>22479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29625" y="9163050"/>
          <a:ext cx="44767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3905250</xdr:colOff>
      <xdr:row>47</xdr:row>
      <xdr:rowOff>22479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61925" y="101346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0</xdr:col>
      <xdr:colOff>4010025</xdr:colOff>
      <xdr:row>47</xdr:row>
      <xdr:rowOff>22479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61925" y="10134600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0</xdr:row>
      <xdr:rowOff>76200</xdr:rowOff>
    </xdr:from>
    <xdr:to>
      <xdr:col>0</xdr:col>
      <xdr:colOff>3648075</xdr:colOff>
      <xdr:row>3</xdr:row>
      <xdr:rowOff>114300</xdr:rowOff>
    </xdr:to>
    <xdr:pic>
      <xdr:nvPicPr>
        <xdr:cNvPr id="2" name="Figur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76200"/>
          <a:ext cx="5048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28575</xdr:colOff>
      <xdr:row>45</xdr:row>
      <xdr:rowOff>19050</xdr:rowOff>
    </xdr:from>
    <xdr:to>
      <xdr:col>8</xdr:col>
      <xdr:colOff>333375</xdr:colOff>
      <xdr:row>45</xdr:row>
      <xdr:rowOff>22479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772275" y="89154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</a:t>
          </a:r>
        </a:p>
      </xdr:txBody>
    </xdr:sp>
    <xdr:clientData/>
  </xdr:twoCellAnchor>
  <xdr:twoCellAnchor editAs="oneCell">
    <xdr:from>
      <xdr:col>3</xdr:col>
      <xdr:colOff>171450</xdr:colOff>
      <xdr:row>47</xdr:row>
      <xdr:rowOff>0</xdr:rowOff>
    </xdr:from>
    <xdr:to>
      <xdr:col>8</xdr:col>
      <xdr:colOff>476250</xdr:colOff>
      <xdr:row>47</xdr:row>
      <xdr:rowOff>3429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915150" y="9334500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142875</xdr:colOff>
      <xdr:row>47</xdr:row>
      <xdr:rowOff>0</xdr:rowOff>
    </xdr:from>
    <xdr:to>
      <xdr:col>11</xdr:col>
      <xdr:colOff>333375</xdr:colOff>
      <xdr:row>47</xdr:row>
      <xdr:rowOff>3429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8496300" y="92297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3733800</xdr:colOff>
      <xdr:row>47</xdr:row>
      <xdr:rowOff>0</xdr:rowOff>
    </xdr:from>
    <xdr:to>
      <xdr:col>3</xdr:col>
      <xdr:colOff>838200</xdr:colOff>
      <xdr:row>47</xdr:row>
      <xdr:rowOff>3429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733800" y="93630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61925" y="100488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61925" y="100488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3105150</xdr:colOff>
      <xdr:row>0</xdr:row>
      <xdr:rowOff>114300</xdr:rowOff>
    </xdr:from>
    <xdr:to>
      <xdr:col>0</xdr:col>
      <xdr:colOff>3609975</xdr:colOff>
      <xdr:row>3</xdr:row>
      <xdr:rowOff>152400</xdr:rowOff>
    </xdr:to>
    <xdr:pic>
      <xdr:nvPicPr>
        <xdr:cNvPr id="2" name="Figur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114300"/>
          <a:ext cx="5048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3</xdr:col>
      <xdr:colOff>409575</xdr:colOff>
      <xdr:row>47</xdr:row>
      <xdr:rowOff>0</xdr:rowOff>
    </xdr:from>
    <xdr:to>
      <xdr:col>9</xdr:col>
      <xdr:colOff>209550</xdr:colOff>
      <xdr:row>47</xdr:row>
      <xdr:rowOff>3429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53275" y="953452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1925" y="100107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61925" y="100107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61925" y="100107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0</xdr:colOff>
      <xdr:row>47</xdr:row>
      <xdr:rowOff>22479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61925" y="10010775"/>
          <a:ext cx="3743325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SUELI LIMA RAMOS AZEVEDO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Secretária de Planejamento,</a:t>
          </a:r>
          <a:r>
            <a:rPr lang="pt-BR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Coordenação </a:t>
          </a:r>
        </a:p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 Finanças</a:t>
          </a: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161925</xdr:colOff>
      <xdr:row>47</xdr:row>
      <xdr:rowOff>19050</xdr:rowOff>
    </xdr:from>
    <xdr:to>
      <xdr:col>1</xdr:col>
      <xdr:colOff>104775</xdr:colOff>
      <xdr:row>47</xdr:row>
      <xdr:rowOff>22479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61925" y="10010775"/>
          <a:ext cx="3848100" cy="3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ecu&#231;&#227;o%202017\LEI%20DE%20RESPONSABILIDADE%20FISCAL\2&#186;%20QUADRIMESTRE%202017%20-%20RGF\R.G.Fiscal%20-%202&#186;%20Quad.%202017%20-%20ABERTO%20%20FINANP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ecu&#231;&#227;o%202015\LEI%20DE%20RESPONSABILIDADE%20FISCAL%20-%202015\1&#186;%20QUADRIMESTRE%202015\R.G.Fiscal%20-%201&#186;%20Quad.%202015%20-%20ABER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º QUA 2017 - ABERTA"/>
      <sheetName val="P. JUD = TJ + JM 2º QUAD. 2017"/>
      <sheetName val="TJ -  2º QUAD. PUB. 2017"/>
      <sheetName val="JM -  2º QUAD. PUB. 2017"/>
      <sheetName val=" PJ. - 2º QUAD. PUB. 2017"/>
      <sheetName val="RESTOS E DISP.CX 2016 - ABERTO"/>
      <sheetName val="RESTOS E DISPON. - PODER 2016"/>
      <sheetName val="RESTOS E DISPON. - TJ 2016 "/>
      <sheetName val="RESTOS E DISPON. - JM 2016 "/>
      <sheetName val="DEMONST. DOS LIMITES PJ 2016"/>
      <sheetName val="DEMONST. DOS LIMITES 2016- TJ"/>
      <sheetName val="DEMONST. DOS LIMITES 2016-JM"/>
      <sheetName val="Plan1"/>
    </sheetNames>
    <sheetDataSet>
      <sheetData sheetId="0"/>
      <sheetData sheetId="1">
        <row r="14">
          <cell r="C14">
            <v>946053659.07999992</v>
          </cell>
          <cell r="E14">
            <v>940216477.68000007</v>
          </cell>
          <cell r="G14">
            <v>5837181.4000000004</v>
          </cell>
        </row>
        <row r="16">
          <cell r="C16">
            <v>791256316.64999998</v>
          </cell>
          <cell r="E16">
            <v>786824245.99000001</v>
          </cell>
          <cell r="G16">
            <v>4432070.66</v>
          </cell>
        </row>
        <row r="18">
          <cell r="C18">
            <v>154797342.43000001</v>
          </cell>
          <cell r="E18">
            <v>153392231.69</v>
          </cell>
          <cell r="G18">
            <v>1405110.74</v>
          </cell>
        </row>
        <row r="20">
          <cell r="C20">
            <v>0</v>
          </cell>
        </row>
        <row r="22">
          <cell r="E22">
            <v>124268885.22000001</v>
          </cell>
          <cell r="G22">
            <v>693520.97</v>
          </cell>
        </row>
        <row r="24">
          <cell r="C24">
            <v>71351.64</v>
          </cell>
          <cell r="E24">
            <v>0</v>
          </cell>
          <cell r="G24">
            <v>71351.64</v>
          </cell>
        </row>
        <row r="25">
          <cell r="C25">
            <v>38896.58</v>
          </cell>
          <cell r="E25">
            <v>38896.58</v>
          </cell>
        </row>
        <row r="26">
          <cell r="C26">
            <v>11480889.210000001</v>
          </cell>
          <cell r="E26">
            <v>11469956.710000001</v>
          </cell>
          <cell r="G26">
            <v>10932.5</v>
          </cell>
        </row>
        <row r="27">
          <cell r="C27">
            <v>113371268.76000001</v>
          </cell>
          <cell r="E27">
            <v>112760031.93000001</v>
          </cell>
          <cell r="G27">
            <v>611236.82999999996</v>
          </cell>
        </row>
        <row r="30">
          <cell r="C30">
            <v>821091252.88999987</v>
          </cell>
        </row>
        <row r="34">
          <cell r="E34">
            <v>815947592.46000004</v>
          </cell>
          <cell r="G34">
            <v>5143660.4300000006</v>
          </cell>
        </row>
        <row r="37">
          <cell r="C37">
            <v>18329314000</v>
          </cell>
          <cell r="E37">
            <v>18329314000</v>
          </cell>
          <cell r="G37">
            <v>18329314000</v>
          </cell>
        </row>
        <row r="38">
          <cell r="C38">
            <v>2397000</v>
          </cell>
        </row>
        <row r="43">
          <cell r="E43">
            <v>1084953486.4000001</v>
          </cell>
          <cell r="G43">
            <v>14661533.6</v>
          </cell>
        </row>
        <row r="45">
          <cell r="E45">
            <v>1029972735.4</v>
          </cell>
          <cell r="G45">
            <v>13928456.92</v>
          </cell>
        </row>
        <row r="47">
          <cell r="E47">
            <v>976824676.10000002</v>
          </cell>
          <cell r="G47">
            <v>13195380.24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3º QUAD. PUB. 2014 (2)"/>
      <sheetName val="II -RESTOS A PG PJ PUB. 2013"/>
      <sheetName val="RESTOS PG TJE X JM F.01-18 "/>
      <sheetName val="DISP. CX - publicado 2013"/>
      <sheetName val=" DISP. CX - F 001 e 018 - T (3)"/>
      <sheetName val="PLANILHA 1º QUAD. - 2015"/>
      <sheetName val="P. JUD = TJ + JM 1º QUAD. 2015"/>
      <sheetName val=" 1º QUAD. PUB. 2015"/>
      <sheetName val="DEMONST. DOS LIMITES 2014"/>
      <sheetName val="Plan1"/>
    </sheetNames>
    <sheetDataSet>
      <sheetData sheetId="0"/>
      <sheetData sheetId="1"/>
      <sheetData sheetId="2"/>
      <sheetData sheetId="3"/>
      <sheetData sheetId="4"/>
      <sheetData sheetId="5">
        <row r="7">
          <cell r="S7">
            <v>623597995.63</v>
          </cell>
        </row>
      </sheetData>
      <sheetData sheetId="6">
        <row r="14">
          <cell r="C14">
            <v>747782941.76999998</v>
          </cell>
        </row>
        <row r="20">
          <cell r="C20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15" sqref="E15"/>
    </sheetView>
  </sheetViews>
  <sheetFormatPr defaultRowHeight="12.75" x14ac:dyDescent="0.2"/>
  <cols>
    <col min="1" max="1" width="65.7109375" customWidth="1"/>
    <col min="2" max="2" width="26" customWidth="1"/>
    <col min="3" max="3" width="17.28515625" customWidth="1"/>
    <col min="4" max="4" width="15" customWidth="1"/>
  </cols>
  <sheetData>
    <row r="1" spans="1:7" x14ac:dyDescent="0.2">
      <c r="A1" s="55"/>
      <c r="B1" s="55"/>
    </row>
    <row r="2" spans="1:7" x14ac:dyDescent="0.2">
      <c r="A2" s="55"/>
      <c r="B2" s="55"/>
    </row>
    <row r="3" spans="1:7" x14ac:dyDescent="0.2">
      <c r="A3" s="55"/>
      <c r="B3" s="55"/>
    </row>
    <row r="4" spans="1:7" x14ac:dyDescent="0.2">
      <c r="A4" s="55"/>
      <c r="B4" s="55"/>
    </row>
    <row r="5" spans="1:7" x14ac:dyDescent="0.2">
      <c r="A5" s="56" t="s">
        <v>46</v>
      </c>
      <c r="B5" s="56"/>
      <c r="C5" s="56"/>
    </row>
    <row r="6" spans="1:7" x14ac:dyDescent="0.2">
      <c r="A6" s="57" t="s">
        <v>1</v>
      </c>
      <c r="B6" s="57"/>
      <c r="C6" s="57"/>
    </row>
    <row r="7" spans="1:7" x14ac:dyDescent="0.2">
      <c r="A7" s="56" t="s">
        <v>2</v>
      </c>
      <c r="B7" s="56"/>
      <c r="C7" s="56"/>
    </row>
    <row r="8" spans="1:7" x14ac:dyDescent="0.2">
      <c r="A8" s="57" t="s">
        <v>3</v>
      </c>
      <c r="B8" s="57"/>
      <c r="C8" s="57"/>
    </row>
    <row r="9" spans="1:7" x14ac:dyDescent="0.2">
      <c r="A9" s="56" t="s">
        <v>4</v>
      </c>
      <c r="B9" s="56"/>
      <c r="C9" s="56"/>
      <c r="D9" s="1"/>
      <c r="E9" s="1"/>
      <c r="F9" s="1"/>
      <c r="G9" s="1"/>
    </row>
    <row r="10" spans="1:7" ht="15.75" x14ac:dyDescent="0.25">
      <c r="A10" s="58"/>
      <c r="B10" s="58"/>
      <c r="C10" s="58"/>
      <c r="D10" s="46"/>
      <c r="E10" s="46"/>
      <c r="F10" s="46"/>
      <c r="G10" s="46"/>
    </row>
    <row r="11" spans="1:7" ht="13.5" thickBot="1" x14ac:dyDescent="0.25">
      <c r="A11" s="2" t="s">
        <v>5</v>
      </c>
      <c r="B11" s="59">
        <v>1</v>
      </c>
      <c r="C11" s="59"/>
    </row>
    <row r="12" spans="1:7" ht="13.5" thickBot="1" x14ac:dyDescent="0.25">
      <c r="A12" s="52" t="s">
        <v>47</v>
      </c>
      <c r="B12" s="53" t="s">
        <v>7</v>
      </c>
      <c r="C12" s="53"/>
    </row>
    <row r="13" spans="1:7" ht="13.5" thickBot="1" x14ac:dyDescent="0.25">
      <c r="A13" s="52"/>
      <c r="B13" s="54" t="s">
        <v>8</v>
      </c>
      <c r="C13" s="54"/>
    </row>
    <row r="14" spans="1:7" ht="54.75" customHeight="1" thickBot="1" x14ac:dyDescent="0.25">
      <c r="A14" s="52"/>
      <c r="B14" s="3" t="s">
        <v>9</v>
      </c>
      <c r="C14" s="4" t="s">
        <v>10</v>
      </c>
    </row>
    <row r="15" spans="1:7" s="6" customFormat="1" ht="21.75" customHeight="1" thickBot="1" x14ac:dyDescent="0.25">
      <c r="A15" s="52"/>
      <c r="B15" s="5" t="s">
        <v>11</v>
      </c>
      <c r="C15" s="5" t="s">
        <v>12</v>
      </c>
    </row>
    <row r="16" spans="1:7" ht="13.7" customHeight="1" x14ac:dyDescent="0.2">
      <c r="A16" s="7" t="s">
        <v>13</v>
      </c>
      <c r="B16" s="8">
        <f>'[1]P. JUD = TJ + JM 2º QUAD. 2017'!E14</f>
        <v>940216477.68000007</v>
      </c>
      <c r="C16" s="8">
        <v>0</v>
      </c>
      <c r="D16" s="9"/>
    </row>
    <row r="17" spans="1:4" ht="7.5" customHeight="1" x14ac:dyDescent="0.2">
      <c r="A17" s="7"/>
      <c r="B17" s="10"/>
      <c r="C17" s="10"/>
    </row>
    <row r="18" spans="1:4" s="12" customFormat="1" x14ac:dyDescent="0.2">
      <c r="A18" s="7" t="s">
        <v>14</v>
      </c>
      <c r="B18" s="10">
        <f>'[1]P. JUD = TJ + JM 2º QUAD. 2017'!E16</f>
        <v>786824245.99000001</v>
      </c>
      <c r="C18" s="10">
        <v>0</v>
      </c>
      <c r="D18" s="11"/>
    </row>
    <row r="19" spans="1:4" s="12" customFormat="1" ht="13.7" customHeight="1" x14ac:dyDescent="0.2">
      <c r="A19" s="7" t="s">
        <v>15</v>
      </c>
      <c r="B19" s="10">
        <f>'[1]P. JUD = TJ + JM 2º QUAD. 2017'!E18</f>
        <v>153392231.69</v>
      </c>
      <c r="C19" s="10">
        <v>0</v>
      </c>
    </row>
    <row r="20" spans="1:4" ht="12.75" hidden="1" customHeight="1" x14ac:dyDescent="0.2">
      <c r="A20" s="13" t="s">
        <v>16</v>
      </c>
      <c r="B20" s="14"/>
      <c r="C20" s="14"/>
      <c r="D20" s="15"/>
    </row>
    <row r="21" spans="1:4" ht="12.75" hidden="1" customHeight="1" x14ac:dyDescent="0.2">
      <c r="A21" s="13" t="s">
        <v>17</v>
      </c>
      <c r="B21" s="14"/>
      <c r="C21" s="14"/>
      <c r="D21" s="9"/>
    </row>
    <row r="22" spans="1:4" s="18" customFormat="1" ht="18.75" customHeight="1" x14ac:dyDescent="0.2">
      <c r="A22" s="16" t="s">
        <v>18</v>
      </c>
      <c r="B22" s="17">
        <f>'[2]P. JUD = TJ + JM 1º QUAD. 2015'!C20</f>
        <v>0</v>
      </c>
      <c r="C22" s="17">
        <v>0</v>
      </c>
    </row>
    <row r="23" spans="1:4" ht="8.25" customHeight="1" x14ac:dyDescent="0.2">
      <c r="A23" s="19"/>
      <c r="B23" s="20"/>
      <c r="C23" s="20"/>
    </row>
    <row r="24" spans="1:4" x14ac:dyDescent="0.2">
      <c r="A24" s="7" t="s">
        <v>19</v>
      </c>
      <c r="B24" s="10">
        <f>'[1]P. JUD = TJ + JM 2º QUAD. 2017'!E22</f>
        <v>124268885.22000001</v>
      </c>
      <c r="C24" s="10">
        <v>0</v>
      </c>
    </row>
    <row r="25" spans="1:4" ht="4.1500000000000004" customHeight="1" x14ac:dyDescent="0.2">
      <c r="A25" s="7"/>
      <c r="B25" s="10"/>
      <c r="C25" s="10"/>
    </row>
    <row r="26" spans="1:4" x14ac:dyDescent="0.2">
      <c r="A26" s="2" t="s">
        <v>20</v>
      </c>
      <c r="B26" s="14">
        <f>'[1]P. JUD = TJ + JM 2º QUAD. 2017'!E24</f>
        <v>0</v>
      </c>
      <c r="C26" s="14">
        <v>0</v>
      </c>
    </row>
    <row r="27" spans="1:4" x14ac:dyDescent="0.2">
      <c r="A27" s="2" t="s">
        <v>21</v>
      </c>
      <c r="B27" s="21">
        <f>'[1]P. JUD = TJ + JM 2º QUAD. 2017'!E25</f>
        <v>38896.58</v>
      </c>
      <c r="C27" s="21">
        <v>0</v>
      </c>
    </row>
    <row r="28" spans="1:4" x14ac:dyDescent="0.2">
      <c r="A28" s="2" t="s">
        <v>22</v>
      </c>
      <c r="B28" s="14">
        <f>'[1]P. JUD = TJ + JM 2º QUAD. 2017'!E26</f>
        <v>11469956.710000001</v>
      </c>
      <c r="C28" s="14">
        <v>0</v>
      </c>
    </row>
    <row r="29" spans="1:4" ht="14.25" x14ac:dyDescent="0.2">
      <c r="A29" s="2" t="s">
        <v>23</v>
      </c>
      <c r="B29" s="14">
        <f>'[1]P. JUD = TJ + JM 2º QUAD. 2017'!E27</f>
        <v>112760031.93000001</v>
      </c>
      <c r="C29" s="14">
        <v>0</v>
      </c>
    </row>
    <row r="30" spans="1:4" ht="6.2" customHeight="1" thickBot="1" x14ac:dyDescent="0.25">
      <c r="A30" s="22"/>
      <c r="B30" s="23"/>
      <c r="C30" s="23"/>
    </row>
    <row r="31" spans="1:4" s="6" customFormat="1" ht="16.7" customHeight="1" thickBot="1" x14ac:dyDescent="0.25">
      <c r="A31" s="47" t="s">
        <v>24</v>
      </c>
      <c r="B31" s="25">
        <f>'[1]P. JUD = TJ + JM 2º QUAD. 2017'!E34</f>
        <v>815947592.46000004</v>
      </c>
      <c r="C31" s="25">
        <f>C18</f>
        <v>0</v>
      </c>
      <c r="D31" s="48"/>
    </row>
    <row r="32" spans="1:4" ht="15" thickBot="1" x14ac:dyDescent="0.25">
      <c r="B32" s="9"/>
      <c r="C32" s="25">
        <f t="shared" ref="C32:C34" si="0">C19</f>
        <v>0</v>
      </c>
    </row>
    <row r="33" spans="1:7" s="6" customFormat="1" ht="16.7" customHeight="1" thickBot="1" x14ac:dyDescent="0.25">
      <c r="A33" s="49" t="s">
        <v>25</v>
      </c>
      <c r="B33" s="28" t="s">
        <v>26</v>
      </c>
      <c r="C33" s="29" t="s">
        <v>27</v>
      </c>
    </row>
    <row r="34" spans="1:7" s="6" customFormat="1" ht="18.75" customHeight="1" thickBot="1" x14ac:dyDescent="0.25">
      <c r="A34" s="30" t="s">
        <v>28</v>
      </c>
      <c r="B34" s="31">
        <f>'[1]P. JUD = TJ + JM 2º QUAD. 2017'!E37</f>
        <v>18329314000</v>
      </c>
      <c r="C34" s="25">
        <f t="shared" si="0"/>
        <v>0</v>
      </c>
      <c r="D34" s="34"/>
    </row>
    <row r="35" spans="1:7" s="6" customFormat="1" ht="18.75" customHeight="1" thickBot="1" x14ac:dyDescent="0.25">
      <c r="A35" s="33" t="s">
        <v>29</v>
      </c>
      <c r="B35" s="31">
        <f>'[1]P. JUD = TJ + JM 2º QUAD. 2017'!C38</f>
        <v>2397000</v>
      </c>
      <c r="C35" s="25">
        <v>0</v>
      </c>
      <c r="D35" s="34"/>
    </row>
    <row r="36" spans="1:7" s="6" customFormat="1" ht="18.75" customHeight="1" thickBot="1" x14ac:dyDescent="0.25">
      <c r="A36" s="35" t="s">
        <v>30</v>
      </c>
      <c r="B36" s="31">
        <f>B34-B35</f>
        <v>18326917000</v>
      </c>
      <c r="C36" s="25">
        <v>0</v>
      </c>
      <c r="D36" s="34"/>
    </row>
    <row r="37" spans="1:7" s="6" customFormat="1" ht="16.7" customHeight="1" thickBot="1" x14ac:dyDescent="0.25">
      <c r="A37" s="50" t="s">
        <v>31</v>
      </c>
      <c r="B37" s="37">
        <f>'[1]P. JUD = TJ + JM 2º QUAD. 2017'!E34</f>
        <v>815947592.46000004</v>
      </c>
      <c r="C37" s="38">
        <f>B31/B36*100</f>
        <v>4.4521814141461977</v>
      </c>
    </row>
    <row r="38" spans="1:7" s="6" customFormat="1" ht="19.5" customHeight="1" thickBot="1" x14ac:dyDescent="0.25">
      <c r="A38" s="30" t="s">
        <v>32</v>
      </c>
      <c r="B38" s="39">
        <f>'[1]P. JUD = TJ + JM 2º QUAD. 2017'!E43</f>
        <v>1084953486.4000001</v>
      </c>
      <c r="C38" s="40">
        <f>B38/B34*100</f>
        <v>5.9192258171800658</v>
      </c>
    </row>
    <row r="39" spans="1:7" s="6" customFormat="1" ht="18" customHeight="1" thickBot="1" x14ac:dyDescent="0.25">
      <c r="A39" s="30" t="s">
        <v>33</v>
      </c>
      <c r="B39" s="39">
        <f>'[1]P. JUD = TJ + JM 2º QUAD. 2017'!E45</f>
        <v>1029972735.4</v>
      </c>
      <c r="C39" s="40">
        <f>B39/B34*100</f>
        <v>5.6192650494175611</v>
      </c>
      <c r="D39" s="34"/>
    </row>
    <row r="40" spans="1:7" s="6" customFormat="1" ht="17.25" customHeight="1" thickBot="1" x14ac:dyDescent="0.25">
      <c r="A40" s="30" t="s">
        <v>34</v>
      </c>
      <c r="B40" s="39">
        <f>'[1]P. JUD = TJ + JM 2º QUAD. 2017'!E47</f>
        <v>976824676.10000002</v>
      </c>
      <c r="C40" s="40">
        <f>B40/B34*100</f>
        <v>5.3293029739138085</v>
      </c>
      <c r="D40" s="34"/>
    </row>
    <row r="41" spans="1:7" x14ac:dyDescent="0.2">
      <c r="A41" s="63" t="s">
        <v>35</v>
      </c>
      <c r="B41" s="63"/>
      <c r="C41" s="63"/>
      <c r="D41" s="51"/>
      <c r="E41" s="51"/>
      <c r="F41" s="51"/>
      <c r="G41" s="51"/>
    </row>
    <row r="42" spans="1:7" x14ac:dyDescent="0.2">
      <c r="A42" s="64" t="s">
        <v>36</v>
      </c>
      <c r="B42" s="64"/>
    </row>
    <row r="43" spans="1:7" ht="33" customHeight="1" x14ac:dyDescent="0.2">
      <c r="A43" s="65" t="s">
        <v>37</v>
      </c>
      <c r="B43" s="65"/>
      <c r="C43" s="65"/>
    </row>
    <row r="44" spans="1:7" x14ac:dyDescent="0.2">
      <c r="A44" s="41"/>
      <c r="B44" s="42"/>
    </row>
    <row r="45" spans="1:7" x14ac:dyDescent="0.2">
      <c r="A45" s="56" t="s">
        <v>38</v>
      </c>
      <c r="B45" s="56"/>
      <c r="C45" s="56"/>
      <c r="D45" s="1"/>
      <c r="E45" s="1"/>
      <c r="F45" s="1"/>
    </row>
    <row r="46" spans="1:7" x14ac:dyDescent="0.2">
      <c r="A46" s="56" t="s">
        <v>39</v>
      </c>
      <c r="B46" s="56"/>
      <c r="C46" s="56"/>
      <c r="D46" s="1"/>
      <c r="E46" s="1"/>
      <c r="F46" s="1"/>
    </row>
    <row r="47" spans="1:7" x14ac:dyDescent="0.2">
      <c r="A47" s="43"/>
      <c r="B47" s="43"/>
      <c r="C47" s="43"/>
      <c r="D47" s="1"/>
      <c r="E47" s="44"/>
      <c r="F47" s="1"/>
    </row>
    <row r="48" spans="1:7" x14ac:dyDescent="0.2">
      <c r="A48" s="44" t="s">
        <v>40</v>
      </c>
      <c r="B48" s="60" t="s">
        <v>41</v>
      </c>
      <c r="C48" s="60"/>
    </row>
    <row r="49" spans="1:3" ht="12.75" customHeight="1" x14ac:dyDescent="0.2">
      <c r="A49" s="45" t="s">
        <v>42</v>
      </c>
      <c r="B49" s="61" t="s">
        <v>43</v>
      </c>
      <c r="C49" s="61"/>
    </row>
    <row r="50" spans="1:3" x14ac:dyDescent="0.2">
      <c r="A50" s="45"/>
      <c r="B50" s="62"/>
      <c r="C50" s="62"/>
    </row>
    <row r="51" spans="1:3" ht="18.399999999999999" customHeight="1" x14ac:dyDescent="0.2"/>
  </sheetData>
  <mergeCells count="22">
    <mergeCell ref="B48:C48"/>
    <mergeCell ref="B49:C49"/>
    <mergeCell ref="B50:C50"/>
    <mergeCell ref="A41:C41"/>
    <mergeCell ref="A42:B42"/>
    <mergeCell ref="A43:C43"/>
    <mergeCell ref="A45:C45"/>
    <mergeCell ref="A46:C46"/>
    <mergeCell ref="A12:A15"/>
    <mergeCell ref="B12:C12"/>
    <mergeCell ref="B13:C13"/>
    <mergeCell ref="A1:B1"/>
    <mergeCell ref="A2:B2"/>
    <mergeCell ref="A3:B3"/>
    <mergeCell ref="A4:B4"/>
    <mergeCell ref="A5:C5"/>
    <mergeCell ref="A6:C6"/>
    <mergeCell ref="A7:C7"/>
    <mergeCell ref="A8:C8"/>
    <mergeCell ref="A9:C9"/>
    <mergeCell ref="A10:C10"/>
    <mergeCell ref="B11:C11"/>
  </mergeCells>
  <printOptions horizontalCentered="1"/>
  <pageMargins left="0.39370078740157483" right="0.31496062992125984" top="0.59055118110236227" bottom="0.35433070866141736" header="0" footer="0"/>
  <pageSetup paperSize="9" scale="85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49" sqref="A5:C49"/>
    </sheetView>
  </sheetViews>
  <sheetFormatPr defaultRowHeight="12.75" x14ac:dyDescent="0.2"/>
  <cols>
    <col min="1" max="1" width="58.5703125" customWidth="1"/>
    <col min="2" max="2" width="25.28515625" customWidth="1"/>
    <col min="3" max="3" width="17.28515625" customWidth="1"/>
    <col min="4" max="4" width="15" customWidth="1"/>
  </cols>
  <sheetData>
    <row r="1" spans="1:7" x14ac:dyDescent="0.2">
      <c r="A1" s="55"/>
      <c r="B1" s="55"/>
    </row>
    <row r="2" spans="1:7" x14ac:dyDescent="0.2">
      <c r="A2" s="55"/>
      <c r="B2" s="55"/>
    </row>
    <row r="3" spans="1:7" x14ac:dyDescent="0.2">
      <c r="A3" s="55"/>
      <c r="B3" s="55"/>
    </row>
    <row r="4" spans="1:7" x14ac:dyDescent="0.2">
      <c r="A4" s="55"/>
      <c r="B4" s="55"/>
    </row>
    <row r="5" spans="1:7" x14ac:dyDescent="0.2">
      <c r="A5" s="56" t="s">
        <v>44</v>
      </c>
      <c r="B5" s="56"/>
      <c r="C5" s="56"/>
    </row>
    <row r="6" spans="1:7" x14ac:dyDescent="0.2">
      <c r="A6" s="57" t="s">
        <v>1</v>
      </c>
      <c r="B6" s="57"/>
      <c r="C6" s="57"/>
    </row>
    <row r="7" spans="1:7" x14ac:dyDescent="0.2">
      <c r="A7" s="56" t="s">
        <v>2</v>
      </c>
      <c r="B7" s="56"/>
      <c r="C7" s="56"/>
    </row>
    <row r="8" spans="1:7" x14ac:dyDescent="0.2">
      <c r="A8" s="57" t="s">
        <v>3</v>
      </c>
      <c r="B8" s="57"/>
      <c r="C8" s="57"/>
    </row>
    <row r="9" spans="1:7" x14ac:dyDescent="0.2">
      <c r="A9" s="56" t="s">
        <v>4</v>
      </c>
      <c r="B9" s="56"/>
      <c r="C9" s="56"/>
      <c r="D9" s="1"/>
      <c r="E9" s="1"/>
      <c r="F9" s="1"/>
      <c r="G9" s="1"/>
    </row>
    <row r="10" spans="1:7" ht="15.75" x14ac:dyDescent="0.25">
      <c r="A10" s="58"/>
      <c r="B10" s="58"/>
      <c r="C10" s="58"/>
    </row>
    <row r="11" spans="1:7" ht="13.5" thickBot="1" x14ac:dyDescent="0.25">
      <c r="A11" s="2" t="s">
        <v>5</v>
      </c>
      <c r="B11" s="59">
        <v>1</v>
      </c>
      <c r="C11" s="59"/>
    </row>
    <row r="12" spans="1:7" ht="13.5" thickBot="1" x14ac:dyDescent="0.25">
      <c r="A12" s="52" t="s">
        <v>45</v>
      </c>
      <c r="B12" s="53" t="s">
        <v>7</v>
      </c>
      <c r="C12" s="53"/>
    </row>
    <row r="13" spans="1:7" ht="13.5" thickBot="1" x14ac:dyDescent="0.25">
      <c r="A13" s="52"/>
      <c r="B13" s="54" t="s">
        <v>8</v>
      </c>
      <c r="C13" s="54"/>
    </row>
    <row r="14" spans="1:7" ht="54.75" customHeight="1" thickBot="1" x14ac:dyDescent="0.25">
      <c r="A14" s="52"/>
      <c r="B14" s="3" t="s">
        <v>9</v>
      </c>
      <c r="C14" s="4" t="s">
        <v>10</v>
      </c>
    </row>
    <row r="15" spans="1:7" s="6" customFormat="1" ht="21.75" customHeight="1" thickBot="1" x14ac:dyDescent="0.25">
      <c r="A15" s="52"/>
      <c r="B15" s="5" t="s">
        <v>11</v>
      </c>
      <c r="C15" s="5" t="s">
        <v>12</v>
      </c>
    </row>
    <row r="16" spans="1:7" ht="13.7" customHeight="1" x14ac:dyDescent="0.2">
      <c r="A16" s="7" t="s">
        <v>13</v>
      </c>
      <c r="B16" s="8">
        <f>'[1]P. JUD = TJ + JM 2º QUAD. 2017'!G14</f>
        <v>5837181.4000000004</v>
      </c>
      <c r="C16" s="8">
        <v>0</v>
      </c>
      <c r="D16" s="9"/>
    </row>
    <row r="17" spans="1:4" ht="7.5" customHeight="1" x14ac:dyDescent="0.2">
      <c r="A17" s="7"/>
      <c r="B17" s="10"/>
      <c r="C17" s="10"/>
    </row>
    <row r="18" spans="1:4" s="12" customFormat="1" x14ac:dyDescent="0.2">
      <c r="A18" s="7" t="s">
        <v>14</v>
      </c>
      <c r="B18" s="10">
        <f>'[1]P. JUD = TJ + JM 2º QUAD. 2017'!G16</f>
        <v>4432070.66</v>
      </c>
      <c r="C18" s="10">
        <v>0</v>
      </c>
      <c r="D18" s="11"/>
    </row>
    <row r="19" spans="1:4" s="12" customFormat="1" ht="13.7" customHeight="1" x14ac:dyDescent="0.2">
      <c r="A19" s="7" t="s">
        <v>15</v>
      </c>
      <c r="B19" s="10">
        <f>'[1]P. JUD = TJ + JM 2º QUAD. 2017'!G18</f>
        <v>1405110.74</v>
      </c>
      <c r="C19" s="10">
        <v>0</v>
      </c>
    </row>
    <row r="20" spans="1:4" ht="12.75" hidden="1" customHeight="1" x14ac:dyDescent="0.2">
      <c r="A20" s="13" t="s">
        <v>16</v>
      </c>
      <c r="B20" s="14"/>
      <c r="C20" s="14"/>
      <c r="D20" s="15"/>
    </row>
    <row r="21" spans="1:4" ht="12.75" hidden="1" customHeight="1" x14ac:dyDescent="0.2">
      <c r="A21" s="13" t="s">
        <v>17</v>
      </c>
      <c r="B21" s="14"/>
      <c r="C21" s="14"/>
      <c r="D21" s="9"/>
    </row>
    <row r="22" spans="1:4" s="18" customFormat="1" ht="18.75" customHeight="1" x14ac:dyDescent="0.2">
      <c r="A22" s="16" t="s">
        <v>18</v>
      </c>
      <c r="B22" s="17">
        <f>'[2]P. JUD = TJ + JM 1º QUAD. 2015'!C20</f>
        <v>0</v>
      </c>
      <c r="C22" s="17">
        <v>0</v>
      </c>
    </row>
    <row r="23" spans="1:4" ht="8.25" customHeight="1" x14ac:dyDescent="0.2">
      <c r="A23" s="19"/>
      <c r="B23" s="20"/>
      <c r="C23" s="20"/>
    </row>
    <row r="24" spans="1:4" x14ac:dyDescent="0.2">
      <c r="A24" s="7" t="s">
        <v>19</v>
      </c>
      <c r="B24" s="10">
        <f>'[1]P. JUD = TJ + JM 2º QUAD. 2017'!G22</f>
        <v>693520.97</v>
      </c>
      <c r="C24" s="10">
        <v>0</v>
      </c>
    </row>
    <row r="25" spans="1:4" ht="4.1500000000000004" customHeight="1" x14ac:dyDescent="0.2">
      <c r="A25" s="7"/>
      <c r="B25" s="10"/>
      <c r="C25" s="10"/>
    </row>
    <row r="26" spans="1:4" x14ac:dyDescent="0.2">
      <c r="A26" s="2" t="s">
        <v>20</v>
      </c>
      <c r="B26" s="14">
        <f>'[1]P. JUD = TJ + JM 2º QUAD. 2017'!G24</f>
        <v>71351.64</v>
      </c>
      <c r="C26" s="14">
        <v>0</v>
      </c>
    </row>
    <row r="27" spans="1:4" x14ac:dyDescent="0.2">
      <c r="A27" s="2" t="s">
        <v>21</v>
      </c>
      <c r="B27" s="21">
        <v>0</v>
      </c>
      <c r="C27" s="21">
        <v>0</v>
      </c>
    </row>
    <row r="28" spans="1:4" x14ac:dyDescent="0.2">
      <c r="A28" s="2" t="s">
        <v>22</v>
      </c>
      <c r="B28" s="14">
        <f>'[1]P. JUD = TJ + JM 2º QUAD. 2017'!G26</f>
        <v>10932.5</v>
      </c>
      <c r="C28" s="14">
        <v>0</v>
      </c>
    </row>
    <row r="29" spans="1:4" ht="14.25" x14ac:dyDescent="0.2">
      <c r="A29" s="2" t="s">
        <v>23</v>
      </c>
      <c r="B29" s="14">
        <f>'[1]P. JUD = TJ + JM 2º QUAD. 2017'!G27</f>
        <v>611236.82999999996</v>
      </c>
      <c r="C29" s="14">
        <v>0</v>
      </c>
    </row>
    <row r="30" spans="1:4" ht="6.2" customHeight="1" thickBot="1" x14ac:dyDescent="0.25">
      <c r="A30" s="22"/>
      <c r="B30" s="23"/>
      <c r="C30" s="23"/>
    </row>
    <row r="31" spans="1:4" ht="16.7" customHeight="1" thickBot="1" x14ac:dyDescent="0.25">
      <c r="A31" s="24" t="s">
        <v>24</v>
      </c>
      <c r="B31" s="25">
        <f>'[1]P. JUD = TJ + JM 2º QUAD. 2017'!G34</f>
        <v>5143660.4300000006</v>
      </c>
      <c r="C31" s="25">
        <f>C18</f>
        <v>0</v>
      </c>
      <c r="D31" s="26"/>
    </row>
    <row r="32" spans="1:4" ht="15" thickBot="1" x14ac:dyDescent="0.25">
      <c r="B32" s="9"/>
      <c r="C32" s="25">
        <f t="shared" ref="C32:C34" si="0">C19</f>
        <v>0</v>
      </c>
    </row>
    <row r="33" spans="1:6" ht="16.7" customHeight="1" thickBot="1" x14ac:dyDescent="0.25">
      <c r="A33" s="27" t="s">
        <v>25</v>
      </c>
      <c r="B33" s="28" t="s">
        <v>26</v>
      </c>
      <c r="C33" s="29" t="s">
        <v>27</v>
      </c>
    </row>
    <row r="34" spans="1:6" ht="18.75" customHeight="1" thickBot="1" x14ac:dyDescent="0.25">
      <c r="A34" s="30" t="s">
        <v>28</v>
      </c>
      <c r="B34" s="31">
        <f>'[1]P. JUD = TJ + JM 2º QUAD. 2017'!G37</f>
        <v>18329314000</v>
      </c>
      <c r="C34" s="25">
        <f t="shared" si="0"/>
        <v>0</v>
      </c>
      <c r="D34" s="32"/>
    </row>
    <row r="35" spans="1:6" s="6" customFormat="1" ht="18.75" customHeight="1" thickBot="1" x14ac:dyDescent="0.25">
      <c r="A35" s="33" t="s">
        <v>29</v>
      </c>
      <c r="B35" s="31">
        <f>'[1]P. JUD = TJ + JM 2º QUAD. 2017'!C38</f>
        <v>2397000</v>
      </c>
      <c r="C35" s="25">
        <v>0</v>
      </c>
      <c r="D35" s="34"/>
    </row>
    <row r="36" spans="1:6" s="6" customFormat="1" ht="18.75" customHeight="1" thickBot="1" x14ac:dyDescent="0.25">
      <c r="A36" s="35" t="s">
        <v>30</v>
      </c>
      <c r="B36" s="31">
        <f>B34-B35</f>
        <v>18326917000</v>
      </c>
      <c r="C36" s="25">
        <v>0</v>
      </c>
      <c r="D36" s="34"/>
    </row>
    <row r="37" spans="1:6" ht="16.7" customHeight="1" thickBot="1" x14ac:dyDescent="0.25">
      <c r="A37" s="36" t="s">
        <v>31</v>
      </c>
      <c r="B37" s="37">
        <f>'[1]P. JUD = TJ + JM 2º QUAD. 2017'!G34</f>
        <v>5143660.4300000006</v>
      </c>
      <c r="C37" s="38">
        <f>B31/B36*100</f>
        <v>2.8066152261179554E-2</v>
      </c>
    </row>
    <row r="38" spans="1:6" ht="19.5" customHeight="1" thickBot="1" x14ac:dyDescent="0.25">
      <c r="A38" s="30" t="s">
        <v>32</v>
      </c>
      <c r="B38" s="39">
        <f>'[1]P. JUD = TJ + JM 2º QUAD. 2017'!G43</f>
        <v>14661533.6</v>
      </c>
      <c r="C38" s="40">
        <f>B38/B34*100</f>
        <v>7.9989538070000879E-2</v>
      </c>
    </row>
    <row r="39" spans="1:6" ht="18" customHeight="1" thickBot="1" x14ac:dyDescent="0.25">
      <c r="A39" s="30" t="s">
        <v>33</v>
      </c>
      <c r="B39" s="39">
        <f>'[1]P. JUD = TJ + JM 2º QUAD. 2017'!G45</f>
        <v>13928456.92</v>
      </c>
      <c r="C39" s="40">
        <f>B39/B34*100</f>
        <v>7.5990061166500839E-2</v>
      </c>
      <c r="D39" s="32"/>
    </row>
    <row r="40" spans="1:6" ht="17.25" customHeight="1" thickBot="1" x14ac:dyDescent="0.25">
      <c r="A40" s="30" t="s">
        <v>34</v>
      </c>
      <c r="B40" s="39">
        <f>'[1]P. JUD = TJ + JM 2º QUAD. 2017'!G47</f>
        <v>13195380.24</v>
      </c>
      <c r="C40" s="40">
        <f>B40/B34*100</f>
        <v>7.1990584263000784E-2</v>
      </c>
      <c r="D40" s="32"/>
    </row>
    <row r="41" spans="1:6" x14ac:dyDescent="0.2">
      <c r="A41" s="63" t="s">
        <v>35</v>
      </c>
      <c r="B41" s="63"/>
      <c r="C41" s="63"/>
    </row>
    <row r="42" spans="1:6" x14ac:dyDescent="0.2">
      <c r="A42" s="64" t="s">
        <v>36</v>
      </c>
      <c r="B42" s="64"/>
    </row>
    <row r="43" spans="1:6" ht="26.25" customHeight="1" x14ac:dyDescent="0.2">
      <c r="A43" s="65" t="s">
        <v>37</v>
      </c>
      <c r="B43" s="65"/>
      <c r="C43" s="65"/>
    </row>
    <row r="44" spans="1:6" x14ac:dyDescent="0.2">
      <c r="A44" s="41"/>
      <c r="B44" s="42"/>
    </row>
    <row r="45" spans="1:6" x14ac:dyDescent="0.2">
      <c r="A45" s="56" t="s">
        <v>38</v>
      </c>
      <c r="B45" s="56"/>
      <c r="C45" s="56"/>
      <c r="D45" s="1"/>
      <c r="E45" s="1"/>
      <c r="F45" s="1"/>
    </row>
    <row r="46" spans="1:6" x14ac:dyDescent="0.2">
      <c r="A46" s="56" t="s">
        <v>39</v>
      </c>
      <c r="B46" s="56"/>
      <c r="C46" s="56"/>
      <c r="D46" s="1"/>
      <c r="E46" s="1"/>
      <c r="F46" s="1"/>
    </row>
    <row r="47" spans="1:6" x14ac:dyDescent="0.2">
      <c r="A47" s="43"/>
      <c r="B47" s="43"/>
      <c r="C47" s="43"/>
      <c r="D47" s="1"/>
      <c r="E47" s="1"/>
    </row>
    <row r="48" spans="1:6" x14ac:dyDescent="0.2">
      <c r="A48" s="44" t="s">
        <v>40</v>
      </c>
      <c r="B48" s="60" t="s">
        <v>41</v>
      </c>
      <c r="C48" s="60"/>
      <c r="D48" s="18"/>
      <c r="E48" s="18"/>
    </row>
    <row r="49" spans="1:3" ht="15.75" customHeight="1" x14ac:dyDescent="0.2">
      <c r="A49" s="45" t="s">
        <v>42</v>
      </c>
      <c r="B49" s="61" t="s">
        <v>43</v>
      </c>
      <c r="C49" s="61"/>
    </row>
    <row r="50" spans="1:3" ht="12.75" customHeight="1" x14ac:dyDescent="0.2">
      <c r="A50" s="45"/>
      <c r="B50" s="62"/>
      <c r="C50" s="62"/>
    </row>
    <row r="51" spans="1:3" ht="18.399999999999999" customHeight="1" x14ac:dyDescent="0.2"/>
  </sheetData>
  <mergeCells count="22">
    <mergeCell ref="B48:C48"/>
    <mergeCell ref="B49:C49"/>
    <mergeCell ref="B50:C50"/>
    <mergeCell ref="A41:C41"/>
    <mergeCell ref="A42:B42"/>
    <mergeCell ref="A43:C43"/>
    <mergeCell ref="A45:C45"/>
    <mergeCell ref="A46:C46"/>
    <mergeCell ref="A12:A15"/>
    <mergeCell ref="B12:C12"/>
    <mergeCell ref="B13:C13"/>
    <mergeCell ref="A1:B1"/>
    <mergeCell ref="A2:B2"/>
    <mergeCell ref="A3:B3"/>
    <mergeCell ref="A4:B4"/>
    <mergeCell ref="A5:C5"/>
    <mergeCell ref="A6:C6"/>
    <mergeCell ref="A7:C7"/>
    <mergeCell ref="A8:C8"/>
    <mergeCell ref="A9:C9"/>
    <mergeCell ref="A10:C10"/>
    <mergeCell ref="B11:C11"/>
  </mergeCells>
  <printOptions horizontalCentered="1"/>
  <pageMargins left="0.39370078740157483" right="0.31496062992125984" top="0.59055118110236227" bottom="0.35433070866141736" header="0" footer="0"/>
  <pageSetup paperSize="9" scale="85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" workbookViewId="0">
      <selection activeCell="G22" sqref="G22"/>
    </sheetView>
  </sheetViews>
  <sheetFormatPr defaultRowHeight="12.75" x14ac:dyDescent="0.2"/>
  <cols>
    <col min="1" max="1" width="58.5703125" customWidth="1"/>
    <col min="2" max="2" width="25.28515625" customWidth="1"/>
    <col min="3" max="3" width="17.28515625" customWidth="1"/>
    <col min="4" max="4" width="15" customWidth="1"/>
  </cols>
  <sheetData>
    <row r="1" spans="1:7" x14ac:dyDescent="0.2">
      <c r="A1" s="55"/>
      <c r="B1" s="55"/>
    </row>
    <row r="2" spans="1:7" x14ac:dyDescent="0.2">
      <c r="A2" s="55"/>
      <c r="B2" s="55"/>
    </row>
    <row r="3" spans="1:7" x14ac:dyDescent="0.2">
      <c r="A3" s="55"/>
      <c r="B3" s="55"/>
    </row>
    <row r="4" spans="1:7" x14ac:dyDescent="0.2">
      <c r="A4" s="55"/>
      <c r="B4" s="55"/>
    </row>
    <row r="5" spans="1:7" x14ac:dyDescent="0.2">
      <c r="A5" s="56" t="s">
        <v>0</v>
      </c>
      <c r="B5" s="56"/>
      <c r="C5" s="56"/>
    </row>
    <row r="6" spans="1:7" x14ac:dyDescent="0.2">
      <c r="A6" s="57" t="s">
        <v>1</v>
      </c>
      <c r="B6" s="57"/>
      <c r="C6" s="57"/>
    </row>
    <row r="7" spans="1:7" x14ac:dyDescent="0.2">
      <c r="A7" s="56" t="s">
        <v>2</v>
      </c>
      <c r="B7" s="56"/>
      <c r="C7" s="56"/>
    </row>
    <row r="8" spans="1:7" x14ac:dyDescent="0.2">
      <c r="A8" s="57" t="s">
        <v>3</v>
      </c>
      <c r="B8" s="57"/>
      <c r="C8" s="57"/>
    </row>
    <row r="9" spans="1:7" x14ac:dyDescent="0.2">
      <c r="A9" s="56" t="s">
        <v>4</v>
      </c>
      <c r="B9" s="56"/>
      <c r="C9" s="56"/>
      <c r="D9" s="1"/>
      <c r="E9" s="1"/>
      <c r="F9" s="1"/>
      <c r="G9" s="1"/>
    </row>
    <row r="10" spans="1:7" ht="13.5" customHeight="1" x14ac:dyDescent="0.25">
      <c r="A10" s="58"/>
      <c r="B10" s="58"/>
      <c r="C10" s="58"/>
    </row>
    <row r="11" spans="1:7" ht="13.5" thickBot="1" x14ac:dyDescent="0.25">
      <c r="A11" s="2" t="s">
        <v>5</v>
      </c>
      <c r="B11" s="59">
        <v>1</v>
      </c>
      <c r="C11" s="59"/>
    </row>
    <row r="12" spans="1:7" ht="13.5" thickBot="1" x14ac:dyDescent="0.25">
      <c r="A12" s="52" t="s">
        <v>6</v>
      </c>
      <c r="B12" s="53" t="s">
        <v>7</v>
      </c>
      <c r="C12" s="53"/>
    </row>
    <row r="13" spans="1:7" ht="13.5" thickBot="1" x14ac:dyDescent="0.25">
      <c r="A13" s="52"/>
      <c r="B13" s="54" t="s">
        <v>8</v>
      </c>
      <c r="C13" s="54"/>
    </row>
    <row r="14" spans="1:7" ht="54.75" customHeight="1" thickBot="1" x14ac:dyDescent="0.25">
      <c r="A14" s="52"/>
      <c r="B14" s="3" t="s">
        <v>9</v>
      </c>
      <c r="C14" s="4" t="s">
        <v>10</v>
      </c>
    </row>
    <row r="15" spans="1:7" s="6" customFormat="1" ht="21.75" customHeight="1" thickBot="1" x14ac:dyDescent="0.25">
      <c r="A15" s="52"/>
      <c r="B15" s="5" t="s">
        <v>11</v>
      </c>
      <c r="C15" s="5" t="s">
        <v>12</v>
      </c>
    </row>
    <row r="16" spans="1:7" ht="13.7" customHeight="1" x14ac:dyDescent="0.2">
      <c r="A16" s="7" t="s">
        <v>13</v>
      </c>
      <c r="B16" s="8">
        <f>'[1]P. JUD = TJ + JM 2º QUAD. 2017'!C14</f>
        <v>946053659.07999992</v>
      </c>
      <c r="C16" s="8">
        <v>0</v>
      </c>
      <c r="D16" s="9"/>
    </row>
    <row r="17" spans="1:4" ht="7.5" customHeight="1" x14ac:dyDescent="0.2">
      <c r="A17" s="7"/>
      <c r="B17" s="10"/>
      <c r="C17" s="10"/>
    </row>
    <row r="18" spans="1:4" s="12" customFormat="1" x14ac:dyDescent="0.2">
      <c r="A18" s="7" t="s">
        <v>14</v>
      </c>
      <c r="B18" s="10">
        <f>'[1]P. JUD = TJ + JM 2º QUAD. 2017'!C16</f>
        <v>791256316.64999998</v>
      </c>
      <c r="C18" s="10">
        <v>0</v>
      </c>
      <c r="D18" s="11"/>
    </row>
    <row r="19" spans="1:4" s="12" customFormat="1" ht="13.7" customHeight="1" x14ac:dyDescent="0.2">
      <c r="A19" s="7" t="s">
        <v>15</v>
      </c>
      <c r="B19" s="10">
        <f>'[1]P. JUD = TJ + JM 2º QUAD. 2017'!C18</f>
        <v>154797342.43000001</v>
      </c>
      <c r="C19" s="10">
        <v>0</v>
      </c>
    </row>
    <row r="20" spans="1:4" ht="12.75" hidden="1" customHeight="1" x14ac:dyDescent="0.2">
      <c r="A20" s="13" t="s">
        <v>16</v>
      </c>
      <c r="B20" s="14"/>
      <c r="C20" s="14"/>
      <c r="D20" s="15"/>
    </row>
    <row r="21" spans="1:4" ht="12.75" hidden="1" customHeight="1" x14ac:dyDescent="0.2">
      <c r="A21" s="13" t="s">
        <v>17</v>
      </c>
      <c r="B21" s="14"/>
      <c r="C21" s="14"/>
      <c r="D21" s="9"/>
    </row>
    <row r="22" spans="1:4" s="18" customFormat="1" ht="18.75" customHeight="1" x14ac:dyDescent="0.2">
      <c r="A22" s="16" t="s">
        <v>18</v>
      </c>
      <c r="B22" s="17">
        <f>'[1]P. JUD = TJ + JM 2º QUAD. 2017'!C20</f>
        <v>0</v>
      </c>
      <c r="C22" s="17">
        <v>0</v>
      </c>
    </row>
    <row r="23" spans="1:4" ht="8.25" customHeight="1" x14ac:dyDescent="0.2">
      <c r="A23" s="19"/>
      <c r="B23" s="20"/>
      <c r="C23" s="20"/>
    </row>
    <row r="24" spans="1:4" x14ac:dyDescent="0.2">
      <c r="A24" s="7" t="s">
        <v>19</v>
      </c>
      <c r="B24" s="10">
        <f>B26+B27+B28+B29</f>
        <v>124962406.19000001</v>
      </c>
      <c r="C24" s="10">
        <v>0</v>
      </c>
    </row>
    <row r="25" spans="1:4" ht="4.1500000000000004" customHeight="1" x14ac:dyDescent="0.2">
      <c r="A25" s="7"/>
      <c r="B25" s="10"/>
      <c r="C25" s="10"/>
    </row>
    <row r="26" spans="1:4" x14ac:dyDescent="0.2">
      <c r="A26" s="2" t="s">
        <v>20</v>
      </c>
      <c r="B26" s="14">
        <f>'[1]P. JUD = TJ + JM 2º QUAD. 2017'!C24</f>
        <v>71351.64</v>
      </c>
      <c r="C26" s="14">
        <v>0</v>
      </c>
    </row>
    <row r="27" spans="1:4" x14ac:dyDescent="0.2">
      <c r="A27" s="2" t="s">
        <v>21</v>
      </c>
      <c r="B27" s="21">
        <f>'[1]P. JUD = TJ + JM 2º QUAD. 2017'!C25</f>
        <v>38896.58</v>
      </c>
      <c r="C27" s="21">
        <v>0</v>
      </c>
    </row>
    <row r="28" spans="1:4" x14ac:dyDescent="0.2">
      <c r="A28" s="2" t="s">
        <v>22</v>
      </c>
      <c r="B28" s="14">
        <f>'[1]P. JUD = TJ + JM 2º QUAD. 2017'!C26</f>
        <v>11480889.210000001</v>
      </c>
      <c r="C28" s="14">
        <v>0</v>
      </c>
    </row>
    <row r="29" spans="1:4" ht="14.25" x14ac:dyDescent="0.2">
      <c r="A29" s="2" t="s">
        <v>23</v>
      </c>
      <c r="B29" s="14">
        <f>'[1]P. JUD = TJ + JM 2º QUAD. 2017'!C27</f>
        <v>113371268.76000001</v>
      </c>
      <c r="C29" s="14">
        <v>0</v>
      </c>
    </row>
    <row r="30" spans="1:4" ht="6.2" customHeight="1" thickBot="1" x14ac:dyDescent="0.25">
      <c r="A30" s="22"/>
      <c r="B30" s="23"/>
      <c r="C30" s="23"/>
    </row>
    <row r="31" spans="1:4" ht="16.7" customHeight="1" thickBot="1" x14ac:dyDescent="0.25">
      <c r="A31" s="24" t="s">
        <v>24</v>
      </c>
      <c r="B31" s="25">
        <f>'[1]P. JUD = TJ + JM 2º QUAD. 2017'!C30</f>
        <v>821091252.88999987</v>
      </c>
      <c r="C31" s="25">
        <f>C18</f>
        <v>0</v>
      </c>
      <c r="D31" s="26"/>
    </row>
    <row r="32" spans="1:4" ht="15" thickBot="1" x14ac:dyDescent="0.25">
      <c r="B32" s="9"/>
      <c r="C32" s="25">
        <f t="shared" ref="C32:C34" si="0">C19</f>
        <v>0</v>
      </c>
    </row>
    <row r="33" spans="1:6" ht="16.7" customHeight="1" thickBot="1" x14ac:dyDescent="0.25">
      <c r="A33" s="27" t="s">
        <v>25</v>
      </c>
      <c r="B33" s="28" t="s">
        <v>26</v>
      </c>
      <c r="C33" s="29" t="s">
        <v>27</v>
      </c>
    </row>
    <row r="34" spans="1:6" ht="18.75" customHeight="1" thickBot="1" x14ac:dyDescent="0.25">
      <c r="A34" s="30" t="s">
        <v>28</v>
      </c>
      <c r="B34" s="31">
        <f>'[1]P. JUD = TJ + JM 2º QUAD. 2017'!C37</f>
        <v>18329314000</v>
      </c>
      <c r="C34" s="25">
        <f t="shared" si="0"/>
        <v>0</v>
      </c>
      <c r="D34" s="32"/>
    </row>
    <row r="35" spans="1:6" s="6" customFormat="1" ht="18.75" customHeight="1" thickBot="1" x14ac:dyDescent="0.25">
      <c r="A35" s="33" t="s">
        <v>29</v>
      </c>
      <c r="B35" s="31">
        <f>'[1]P. JUD = TJ + JM 2º QUAD. 2017'!C38</f>
        <v>2397000</v>
      </c>
      <c r="C35" s="25">
        <v>0</v>
      </c>
      <c r="D35" s="34"/>
    </row>
    <row r="36" spans="1:6" s="6" customFormat="1" ht="18.75" customHeight="1" thickBot="1" x14ac:dyDescent="0.25">
      <c r="A36" s="35" t="s">
        <v>30</v>
      </c>
      <c r="B36" s="31">
        <f>B34-B35</f>
        <v>18326917000</v>
      </c>
      <c r="C36" s="25">
        <v>0</v>
      </c>
      <c r="D36" s="34"/>
    </row>
    <row r="37" spans="1:6" ht="16.7" customHeight="1" thickBot="1" x14ac:dyDescent="0.25">
      <c r="A37" s="36" t="s">
        <v>31</v>
      </c>
      <c r="B37" s="37">
        <f>B31+C31</f>
        <v>821091252.88999987</v>
      </c>
      <c r="C37" s="38">
        <f>B31/B36*100</f>
        <v>4.4802475664073773</v>
      </c>
    </row>
    <row r="38" spans="1:6" ht="19.5" customHeight="1" thickBot="1" x14ac:dyDescent="0.25">
      <c r="A38" s="30" t="s">
        <v>32</v>
      </c>
      <c r="B38" s="39">
        <f>B36*6/100</f>
        <v>1099615020</v>
      </c>
      <c r="C38" s="40">
        <f>B38/B34*100</f>
        <v>5.9992153552500653</v>
      </c>
    </row>
    <row r="39" spans="1:6" ht="18" customHeight="1" thickBot="1" x14ac:dyDescent="0.25">
      <c r="A39" s="30" t="s">
        <v>33</v>
      </c>
      <c r="B39" s="39">
        <f>B36*5.7/100</f>
        <v>1044634269</v>
      </c>
      <c r="C39" s="40">
        <f>B39/B34*100</f>
        <v>5.6992545874875624</v>
      </c>
      <c r="D39" s="32"/>
    </row>
    <row r="40" spans="1:6" ht="17.25" customHeight="1" thickBot="1" x14ac:dyDescent="0.25">
      <c r="A40" s="30" t="s">
        <v>34</v>
      </c>
      <c r="B40" s="39">
        <f>B36*5.4/100</f>
        <v>989653518</v>
      </c>
      <c r="C40" s="40">
        <f>B40/B34*100</f>
        <v>5.3992938197250586</v>
      </c>
      <c r="D40" s="32"/>
    </row>
    <row r="41" spans="1:6" x14ac:dyDescent="0.2">
      <c r="A41" s="63" t="s">
        <v>35</v>
      </c>
      <c r="B41" s="63"/>
      <c r="C41" s="63"/>
    </row>
    <row r="42" spans="1:6" x14ac:dyDescent="0.2">
      <c r="A42" s="64" t="s">
        <v>36</v>
      </c>
      <c r="B42" s="64"/>
    </row>
    <row r="43" spans="1:6" ht="25.5" customHeight="1" x14ac:dyDescent="0.2">
      <c r="A43" s="65" t="s">
        <v>37</v>
      </c>
      <c r="B43" s="65"/>
      <c r="C43" s="65"/>
    </row>
    <row r="44" spans="1:6" x14ac:dyDescent="0.2">
      <c r="A44" s="42"/>
      <c r="B44" s="42"/>
    </row>
    <row r="45" spans="1:6" x14ac:dyDescent="0.2">
      <c r="A45" s="56" t="s">
        <v>38</v>
      </c>
      <c r="B45" s="56"/>
      <c r="C45" s="56"/>
      <c r="D45" s="1"/>
      <c r="E45" s="1"/>
      <c r="F45" s="1"/>
    </row>
    <row r="46" spans="1:6" x14ac:dyDescent="0.2">
      <c r="A46" s="56" t="s">
        <v>39</v>
      </c>
      <c r="B46" s="56"/>
      <c r="C46" s="56"/>
      <c r="D46" s="1"/>
      <c r="E46" s="1"/>
      <c r="F46" s="1"/>
    </row>
    <row r="47" spans="1:6" x14ac:dyDescent="0.2">
      <c r="A47" s="43"/>
      <c r="B47" s="43"/>
      <c r="C47" s="43"/>
      <c r="D47" s="1"/>
      <c r="E47" s="1"/>
      <c r="F47" s="1"/>
    </row>
    <row r="48" spans="1:6" x14ac:dyDescent="0.2">
      <c r="A48" s="44" t="s">
        <v>40</v>
      </c>
      <c r="B48" s="60" t="s">
        <v>41</v>
      </c>
      <c r="C48" s="60"/>
    </row>
    <row r="49" spans="1:3" ht="12.75" customHeight="1" x14ac:dyDescent="0.2">
      <c r="A49" s="45" t="s">
        <v>42</v>
      </c>
      <c r="B49" s="61" t="s">
        <v>43</v>
      </c>
      <c r="C49" s="61"/>
    </row>
    <row r="50" spans="1:3" x14ac:dyDescent="0.2">
      <c r="A50" s="45"/>
      <c r="B50" s="62"/>
      <c r="C50" s="62"/>
    </row>
    <row r="51" spans="1:3" ht="18.399999999999999" customHeight="1" x14ac:dyDescent="0.2"/>
  </sheetData>
  <mergeCells count="22">
    <mergeCell ref="B48:C48"/>
    <mergeCell ref="B49:C49"/>
    <mergeCell ref="B50:C50"/>
    <mergeCell ref="A41:C41"/>
    <mergeCell ref="A42:B42"/>
    <mergeCell ref="A43:C43"/>
    <mergeCell ref="A45:C45"/>
    <mergeCell ref="A46:C46"/>
    <mergeCell ref="A12:A15"/>
    <mergeCell ref="B12:C12"/>
    <mergeCell ref="B13:C13"/>
    <mergeCell ref="A1:B1"/>
    <mergeCell ref="A2:B2"/>
    <mergeCell ref="A3:B3"/>
    <mergeCell ref="A4:B4"/>
    <mergeCell ref="A5:C5"/>
    <mergeCell ref="A6:C6"/>
    <mergeCell ref="A7:C7"/>
    <mergeCell ref="A8:C8"/>
    <mergeCell ref="A9:C9"/>
    <mergeCell ref="A10:C10"/>
    <mergeCell ref="B11:C11"/>
  </mergeCells>
  <printOptions horizontalCentered="1"/>
  <pageMargins left="0.39370078740157483" right="0.31496062992125984" top="0.59055118110236227" bottom="0.35433070866141736" header="0" footer="0"/>
  <pageSetup paperSize="9" scale="8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TJ -  2º QUAD. PUB. 2017</vt:lpstr>
      <vt:lpstr>JM -  2º QUAD. PUB. 2017</vt:lpstr>
      <vt:lpstr> PJ. - 2º QUAD. PUB. 2017</vt:lpstr>
      <vt:lpstr>' PJ. - 2º QUAD. PUB. 2017'!Area_de_impressao</vt:lpstr>
      <vt:lpstr>'JM -  2º QUAD. PUB. 2017'!Area_de_impressao</vt:lpstr>
      <vt:lpstr>'TJ -  2º QUAD. PUB. 2017'!Area_de_impressao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2017-12-05T17:27:03Z</cp:lastPrinted>
  <dcterms:created xsi:type="dcterms:W3CDTF">2017-11-29T18:42:50Z</dcterms:created>
  <dcterms:modified xsi:type="dcterms:W3CDTF">2017-12-05T17:37:18Z</dcterms:modified>
</cp:coreProperties>
</file>